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ajnik\Desktop\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6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E280" i="9" s="1"/>
  <c r="B280" i="9" s="1"/>
  <c r="G280" i="9"/>
  <c r="F280" i="9"/>
  <c r="H279" i="9"/>
  <c r="G279" i="9"/>
  <c r="F279" i="9"/>
  <c r="F278" i="9"/>
  <c r="F277" i="9"/>
  <c r="F276" i="9"/>
  <c r="F275" i="9"/>
  <c r="L274" i="9"/>
  <c r="F274" i="9" s="1"/>
  <c r="H274" i="9"/>
  <c r="I273" i="9"/>
  <c r="H273" i="9"/>
  <c r="F273" i="9"/>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M263" i="9"/>
  <c r="L263" i="9"/>
  <c r="F263" i="9" s="1"/>
  <c r="B263" i="9" s="1"/>
  <c r="E263" i="9"/>
  <c r="M262" i="9"/>
  <c r="L262" i="9"/>
  <c r="F262" i="9" s="1"/>
  <c r="B262" i="9" s="1"/>
  <c r="E262" i="9"/>
  <c r="M261" i="9"/>
  <c r="F261" i="9" s="1"/>
  <c r="B261" i="9" s="1"/>
  <c r="L261" i="9"/>
  <c r="E261" i="9"/>
  <c r="M260" i="9"/>
  <c r="L260" i="9"/>
  <c r="F260" i="9"/>
  <c r="E260" i="9"/>
  <c r="B260" i="9" s="1"/>
  <c r="M259" i="9"/>
  <c r="F259" i="9" s="1"/>
  <c r="B259" i="9" s="1"/>
  <c r="L259" i="9"/>
  <c r="E259" i="9"/>
  <c r="M258" i="9"/>
  <c r="L258" i="9"/>
  <c r="F258" i="9" s="1"/>
  <c r="E258" i="9"/>
  <c r="B258" i="9" s="1"/>
  <c r="M257" i="9"/>
  <c r="L257" i="9"/>
  <c r="F257" i="9"/>
  <c r="E257" i="9"/>
  <c r="B257" i="9" s="1"/>
  <c r="M256" i="9"/>
  <c r="L256" i="9"/>
  <c r="F256" i="9" s="1"/>
  <c r="E256" i="9"/>
  <c r="M255" i="9"/>
  <c r="L255" i="9"/>
  <c r="F255" i="9" s="1"/>
  <c r="B255" i="9" s="1"/>
  <c r="E255" i="9"/>
  <c r="M254" i="9"/>
  <c r="L254" i="9"/>
  <c r="E254" i="9"/>
  <c r="M253" i="9"/>
  <c r="F253" i="9" s="1"/>
  <c r="B253" i="9" s="1"/>
  <c r="L253" i="9"/>
  <c r="E253" i="9"/>
  <c r="M252" i="9"/>
  <c r="L252" i="9"/>
  <c r="F252" i="9"/>
  <c r="E252" i="9"/>
  <c r="B252" i="9" s="1"/>
  <c r="M251" i="9"/>
  <c r="L251" i="9"/>
  <c r="F251" i="9" s="1"/>
  <c r="B251" i="9" s="1"/>
  <c r="E251" i="9"/>
  <c r="M250" i="9"/>
  <c r="L250" i="9"/>
  <c r="F250" i="9" s="1"/>
  <c r="E250" i="9"/>
  <c r="B250" i="9" s="1"/>
  <c r="M249" i="9"/>
  <c r="L249" i="9"/>
  <c r="F249" i="9"/>
  <c r="B249" i="9" s="1"/>
  <c r="E249" i="9"/>
  <c r="M248" i="9"/>
  <c r="L248" i="9"/>
  <c r="F248" i="9" s="1"/>
  <c r="E248" i="9"/>
  <c r="M247" i="9"/>
  <c r="L247" i="9"/>
  <c r="F247" i="9" s="1"/>
  <c r="B247" i="9" s="1"/>
  <c r="E247" i="9"/>
  <c r="M246" i="9"/>
  <c r="L246" i="9"/>
  <c r="E246" i="9"/>
  <c r="M245" i="9"/>
  <c r="F245" i="9" s="1"/>
  <c r="B245" i="9" s="1"/>
  <c r="L245" i="9"/>
  <c r="E245" i="9"/>
  <c r="M244" i="9"/>
  <c r="L244" i="9"/>
  <c r="F244" i="9" s="1"/>
  <c r="E244" i="9"/>
  <c r="M243" i="9"/>
  <c r="L243" i="9"/>
  <c r="F243" i="9" s="1"/>
  <c r="B243" i="9" s="1"/>
  <c r="E243" i="9"/>
  <c r="M242" i="9"/>
  <c r="L242" i="9"/>
  <c r="E242" i="9"/>
  <c r="M241" i="9"/>
  <c r="L241" i="9"/>
  <c r="F241" i="9"/>
  <c r="B241" i="9" s="1"/>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E225" i="9" s="1"/>
  <c r="B225" i="9" s="1"/>
  <c r="G225" i="9"/>
  <c r="F225" i="9"/>
  <c r="M224" i="9"/>
  <c r="L224" i="9"/>
  <c r="F224" i="9" s="1"/>
  <c r="E224" i="9"/>
  <c r="M223" i="9"/>
  <c r="L223" i="9"/>
  <c r="F223" i="9" s="1"/>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H143" i="9"/>
  <c r="G143" i="9"/>
  <c r="E143" i="9" s="1"/>
  <c r="B143" i="9" s="1"/>
  <c r="F143" i="9"/>
  <c r="F142" i="9"/>
  <c r="H141" i="9"/>
  <c r="G141" i="9"/>
  <c r="E141" i="9" s="1"/>
  <c r="F141" i="9"/>
  <c r="B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H73" i="9"/>
  <c r="G73" i="9"/>
  <c r="F73" i="9"/>
  <c r="H72" i="9"/>
  <c r="E72" i="9" s="1"/>
  <c r="B72" i="9" s="1"/>
  <c r="G72" i="9"/>
  <c r="F72" i="9"/>
  <c r="H71" i="9"/>
  <c r="G71" i="9"/>
  <c r="F71" i="9"/>
  <c r="E71" i="9"/>
  <c r="B71" i="9" s="1"/>
  <c r="H70" i="9"/>
  <c r="G70" i="9"/>
  <c r="E70" i="9" s="1"/>
  <c r="F70" i="9"/>
  <c r="H69" i="9"/>
  <c r="E69" i="9" s="1"/>
  <c r="B69" i="9" s="1"/>
  <c r="G69" i="9"/>
  <c r="F69" i="9"/>
  <c r="H68" i="9"/>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G29" i="9"/>
  <c r="F29" i="9"/>
  <c r="H28" i="9"/>
  <c r="G28" i="9"/>
  <c r="F28" i="9"/>
  <c r="E28" i="9"/>
  <c r="B28" i="9" s="1"/>
  <c r="H27" i="9"/>
  <c r="G27" i="9"/>
  <c r="E27" i="9" s="1"/>
  <c r="B27" i="9" s="1"/>
  <c r="F27" i="9"/>
  <c r="H26" i="9"/>
  <c r="G26" i="9"/>
  <c r="F26" i="9"/>
  <c r="H25" i="9"/>
  <c r="G25" i="9"/>
  <c r="F25" i="9"/>
  <c r="H24" i="9"/>
  <c r="G24" i="9"/>
  <c r="F24" i="9"/>
  <c r="E24" i="9"/>
  <c r="B24" i="9" s="1"/>
  <c r="H23" i="9"/>
  <c r="G23" i="9"/>
  <c r="E23" i="9" s="1"/>
  <c r="B23" i="9" s="1"/>
  <c r="F23" i="9"/>
  <c r="H22" i="9"/>
  <c r="G22" i="9"/>
  <c r="E22" i="9" s="1"/>
  <c r="B22" i="9" s="1"/>
  <c r="F22" i="9"/>
  <c r="H21" i="9"/>
  <c r="E21" i="9" s="1"/>
  <c r="B21" i="9" s="1"/>
  <c r="G21" i="9"/>
  <c r="F21" i="9"/>
  <c r="F20" i="9"/>
  <c r="F4" i="9"/>
  <c r="O3" i="9"/>
  <c r="G274" i="9" s="1"/>
  <c r="I3" i="9"/>
  <c r="H3" i="9"/>
  <c r="G3" i="9"/>
  <c r="D101" i="8"/>
  <c r="D95" i="8"/>
  <c r="D90" i="8"/>
  <c r="D85" i="8"/>
  <c r="D80" i="8"/>
  <c r="D75" i="8"/>
  <c r="D70" i="8"/>
  <c r="D65" i="8"/>
  <c r="D60" i="8"/>
  <c r="D55" i="8"/>
  <c r="D50" i="8"/>
  <c r="C1525" i="1" s="1"/>
  <c r="D44" i="8"/>
  <c r="D36" i="8"/>
  <c r="C1511" i="1" s="1"/>
  <c r="H1511" i="1" s="1"/>
  <c r="D26" i="8"/>
  <c r="D24" i="8" s="1"/>
  <c r="C1499" i="1" s="1"/>
  <c r="D18" i="8"/>
  <c r="D8" i="8"/>
  <c r="E44" i="7"/>
  <c r="D44" i="7"/>
  <c r="H32" i="3" s="1"/>
  <c r="E39" i="7"/>
  <c r="E38" i="7" s="1"/>
  <c r="D1469" i="1" s="1"/>
  <c r="D39" i="7"/>
  <c r="E30" i="7"/>
  <c r="D30" i="7"/>
  <c r="E23" i="7"/>
  <c r="E22" i="7" s="1"/>
  <c r="D1453" i="1" s="1"/>
  <c r="D23"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246" i="5"/>
  <c r="D245" i="5" s="1"/>
  <c r="F244" i="5"/>
  <c r="F243" i="5"/>
  <c r="F242" i="5"/>
  <c r="E242" i="5"/>
  <c r="D242" i="5"/>
  <c r="F241" i="5"/>
  <c r="F240" i="5"/>
  <c r="E239" i="5"/>
  <c r="E238" i="5" s="1"/>
  <c r="D239" i="5"/>
  <c r="D238" i="5"/>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E177" i="5" s="1"/>
  <c r="H289" i="9"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E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6" i="5" s="1"/>
  <c r="F55" i="5"/>
  <c r="F54" i="5"/>
  <c r="F53" i="5"/>
  <c r="E52" i="5"/>
  <c r="D1030" i="1" s="1"/>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C997" i="1"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E528"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E459" i="4" s="1"/>
  <c r="D466" i="4"/>
  <c r="D459" i="4" s="1"/>
  <c r="F459"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F422" i="4" s="1"/>
  <c r="D421" i="4"/>
  <c r="F421" i="4" s="1"/>
  <c r="E418" i="4"/>
  <c r="D413" i="1" s="1"/>
  <c r="G413" i="1" s="1"/>
  <c r="D418" i="4"/>
  <c r="E417" i="4"/>
  <c r="D412" i="1" s="1"/>
  <c r="D417" i="4"/>
  <c r="E416" i="4"/>
  <c r="D416" i="4"/>
  <c r="F411" i="4"/>
  <c r="F410" i="4"/>
  <c r="F409" i="4"/>
  <c r="F406" i="4"/>
  <c r="F405" i="4"/>
  <c r="F404" i="4"/>
  <c r="F403" i="4"/>
  <c r="E402" i="4"/>
  <c r="D397" i="1" s="1"/>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D224" i="4" s="1"/>
  <c r="F224" i="4" s="1"/>
  <c r="E224" i="4"/>
  <c r="F223" i="4"/>
  <c r="F222" i="4"/>
  <c r="F221" i="4"/>
  <c r="F220" i="4"/>
  <c r="E219" i="4"/>
  <c r="D219" i="4"/>
  <c r="F219" i="4" s="1"/>
  <c r="F218" i="4"/>
  <c r="F217" i="4"/>
  <c r="F216" i="4"/>
  <c r="E216" i="4"/>
  <c r="D216" i="4"/>
  <c r="E215" i="4"/>
  <c r="D215" i="4"/>
  <c r="F215" i="4" s="1"/>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E139" i="4" s="1"/>
  <c r="D135" i="1" s="1"/>
  <c r="D140" i="4"/>
  <c r="D139" i="4"/>
  <c r="F138" i="4"/>
  <c r="F137" i="4"/>
  <c r="F136" i="4"/>
  <c r="F135" i="4"/>
  <c r="E134" i="4"/>
  <c r="E133" i="4" s="1"/>
  <c r="D129" i="1"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F81" i="4"/>
  <c r="F80" i="4"/>
  <c r="F79" i="4"/>
  <c r="F78" i="4"/>
  <c r="E77" i="4"/>
  <c r="D73" i="1" s="1"/>
  <c r="D77" i="4"/>
  <c r="F76" i="4"/>
  <c r="F75" i="4"/>
  <c r="E74" i="4"/>
  <c r="D74" i="4"/>
  <c r="F74" i="4" s="1"/>
  <c r="F73" i="4"/>
  <c r="F72" i="4"/>
  <c r="E71" i="4"/>
  <c r="D71" i="4"/>
  <c r="F71" i="4" s="1"/>
  <c r="F70" i="4"/>
  <c r="F69" i="4"/>
  <c r="E68" i="4"/>
  <c r="D64" i="1" s="1"/>
  <c r="D68" i="4"/>
  <c r="F68" i="4" s="1"/>
  <c r="F67" i="4"/>
  <c r="F66" i="4"/>
  <c r="F65" i="4"/>
  <c r="E65" i="4"/>
  <c r="D65" i="4"/>
  <c r="F64" i="4"/>
  <c r="F63" i="4"/>
  <c r="E62" i="4"/>
  <c r="D62" i="4"/>
  <c r="F62" i="4" s="1"/>
  <c r="F61" i="4"/>
  <c r="F60" i="4"/>
  <c r="E59" i="4"/>
  <c r="D55" i="1" s="1"/>
  <c r="H55" i="1" s="1"/>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H1576" i="1"/>
  <c r="C1576" i="1"/>
  <c r="G1576"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G1536" i="1"/>
  <c r="C1536" i="1"/>
  <c r="H1536" i="1" s="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G1523" i="1"/>
  <c r="C1523" i="1"/>
  <c r="H1523" i="1" s="1"/>
  <c r="C1522" i="1"/>
  <c r="H1521" i="1"/>
  <c r="C1521" i="1"/>
  <c r="G1521" i="1" s="1"/>
  <c r="H1520" i="1"/>
  <c r="G1520" i="1"/>
  <c r="C1520" i="1"/>
  <c r="G1519" i="1"/>
  <c r="C1519" i="1"/>
  <c r="H1519" i="1" s="1"/>
  <c r="H1516" i="1"/>
  <c r="G1516" i="1"/>
  <c r="C1516" i="1"/>
  <c r="C1515" i="1"/>
  <c r="H1515" i="1" s="1"/>
  <c r="C1514" i="1"/>
  <c r="H1513" i="1"/>
  <c r="C1513" i="1"/>
  <c r="G1513" i="1" s="1"/>
  <c r="G1512" i="1"/>
  <c r="C1512" i="1"/>
  <c r="H1512" i="1" s="1"/>
  <c r="C1510" i="1"/>
  <c r="C1509" i="1"/>
  <c r="G1509" i="1" s="1"/>
  <c r="H1508" i="1"/>
  <c r="G1508" i="1"/>
  <c r="C1508" i="1"/>
  <c r="C1507" i="1"/>
  <c r="H1507" i="1" s="1"/>
  <c r="C1506" i="1"/>
  <c r="C1505" i="1"/>
  <c r="G1505" i="1" s="1"/>
  <c r="G1504" i="1"/>
  <c r="C1504" i="1"/>
  <c r="H1504" i="1" s="1"/>
  <c r="G1503" i="1"/>
  <c r="C1503" i="1"/>
  <c r="H1503" i="1" s="1"/>
  <c r="C1502" i="1"/>
  <c r="H1500" i="1"/>
  <c r="G1500" i="1"/>
  <c r="C1500" i="1"/>
  <c r="C1498" i="1"/>
  <c r="H1497" i="1"/>
  <c r="C1497" i="1"/>
  <c r="G1497" i="1" s="1"/>
  <c r="H1496" i="1"/>
  <c r="G1496" i="1"/>
  <c r="C1496" i="1"/>
  <c r="G1495" i="1"/>
  <c r="C1495" i="1"/>
  <c r="H1495" i="1" s="1"/>
  <c r="C1494" i="1"/>
  <c r="C1493" i="1"/>
  <c r="G1493" i="1" s="1"/>
  <c r="H1492" i="1"/>
  <c r="G1492" i="1"/>
  <c r="C1492" i="1"/>
  <c r="C1491" i="1"/>
  <c r="H1491" i="1" s="1"/>
  <c r="C1490" i="1"/>
  <c r="H1489" i="1"/>
  <c r="C1489" i="1"/>
  <c r="G1489" i="1" s="1"/>
  <c r="G1488" i="1"/>
  <c r="C1488" i="1"/>
  <c r="H1488" i="1" s="1"/>
  <c r="G1487" i="1"/>
  <c r="C1487" i="1"/>
  <c r="H1487" i="1" s="1"/>
  <c r="C1486" i="1"/>
  <c r="C1485" i="1"/>
  <c r="G1485" i="1" s="1"/>
  <c r="C1484" i="1"/>
  <c r="G1484" i="1" s="1"/>
  <c r="C1483" i="1"/>
  <c r="H1483" i="1" s="1"/>
  <c r="C1482" i="1"/>
  <c r="G1480" i="1"/>
  <c r="C1480" i="1"/>
  <c r="H1480" i="1" s="1"/>
  <c r="D1479" i="1"/>
  <c r="C1479" i="1"/>
  <c r="D1478" i="1"/>
  <c r="C1478" i="1"/>
  <c r="G1478" i="1" s="1"/>
  <c r="D1477" i="1"/>
  <c r="C1477" i="1"/>
  <c r="D1476" i="1"/>
  <c r="C1476" i="1"/>
  <c r="G1476" i="1" s="1"/>
  <c r="D1475" i="1"/>
  <c r="D1474" i="1"/>
  <c r="C1474" i="1"/>
  <c r="D1473" i="1"/>
  <c r="J1473" i="1" s="1"/>
  <c r="C1473" i="1"/>
  <c r="G1473" i="1" s="1"/>
  <c r="D1472" i="1"/>
  <c r="C1472" i="1"/>
  <c r="D1471" i="1"/>
  <c r="C1471" i="1"/>
  <c r="C1470" i="1"/>
  <c r="D1468" i="1"/>
  <c r="C1468" i="1"/>
  <c r="D1467" i="1"/>
  <c r="J1467" i="1" s="1"/>
  <c r="C1467" i="1"/>
  <c r="D1466" i="1"/>
  <c r="C1466" i="1"/>
  <c r="D1465" i="1"/>
  <c r="C1465" i="1"/>
  <c r="G1465" i="1" s="1"/>
  <c r="D1464" i="1"/>
  <c r="C1464" i="1"/>
  <c r="D1463" i="1"/>
  <c r="J1463" i="1" s="1"/>
  <c r="C1463" i="1"/>
  <c r="D1462" i="1"/>
  <c r="C1462" i="1"/>
  <c r="D1461" i="1"/>
  <c r="C1461" i="1"/>
  <c r="D1460" i="1"/>
  <c r="C1460" i="1"/>
  <c r="G1460" i="1" s="1"/>
  <c r="D1459" i="1"/>
  <c r="C1459" i="1"/>
  <c r="D1458" i="1"/>
  <c r="J1458" i="1" s="1"/>
  <c r="C1458" i="1"/>
  <c r="D1457" i="1"/>
  <c r="C1457" i="1"/>
  <c r="D1456" i="1"/>
  <c r="G1456" i="1" s="1"/>
  <c r="C1456" i="1"/>
  <c r="D1455" i="1"/>
  <c r="C1455" i="1"/>
  <c r="C1454" i="1"/>
  <c r="D1452" i="1"/>
  <c r="C1452" i="1"/>
  <c r="D1451" i="1"/>
  <c r="C1451" i="1"/>
  <c r="D1450" i="1"/>
  <c r="J1450" i="1" s="1"/>
  <c r="C1450" i="1"/>
  <c r="G1450" i="1" s="1"/>
  <c r="D1449" i="1"/>
  <c r="C1449" i="1"/>
  <c r="D1448" i="1"/>
  <c r="J1448" i="1" s="1"/>
  <c r="C1448" i="1"/>
  <c r="D1447" i="1"/>
  <c r="C1447" i="1"/>
  <c r="G1446" i="1"/>
  <c r="D1446" i="1"/>
  <c r="J1446" i="1" s="1"/>
  <c r="C1446" i="1"/>
  <c r="H1445" i="1"/>
  <c r="G1445" i="1"/>
  <c r="D1445" i="1"/>
  <c r="C1445" i="1"/>
  <c r="J1445" i="1" s="1"/>
  <c r="D1444" i="1"/>
  <c r="J1444" i="1" s="1"/>
  <c r="C1444" i="1"/>
  <c r="H1443" i="1"/>
  <c r="D1443" i="1"/>
  <c r="G1443" i="1" s="1"/>
  <c r="I1443" i="1" s="1"/>
  <c r="C1443" i="1"/>
  <c r="J1443" i="1" s="1"/>
  <c r="D1442" i="1"/>
  <c r="J1442" i="1" s="1"/>
  <c r="C1442" i="1"/>
  <c r="D1441" i="1"/>
  <c r="H1441" i="1" s="1"/>
  <c r="C1441" i="1"/>
  <c r="J1440" i="1"/>
  <c r="D1440" i="1"/>
  <c r="C1440" i="1"/>
  <c r="H1440" i="1" s="1"/>
  <c r="D1439" i="1"/>
  <c r="G1439" i="1" s="1"/>
  <c r="C1439"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C1411" i="1"/>
  <c r="G1411" i="1" s="1"/>
  <c r="H1410" i="1"/>
  <c r="G1410" i="1"/>
  <c r="D1410" i="1"/>
  <c r="C1410" i="1"/>
  <c r="D1409" i="1"/>
  <c r="C1409" i="1"/>
  <c r="H1409" i="1" s="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D1274" i="1"/>
  <c r="G1274" i="1" s="1"/>
  <c r="C1274" i="1"/>
  <c r="H1274" i="1" s="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G1265" i="1"/>
  <c r="D1265" i="1"/>
  <c r="C1265" i="1"/>
  <c r="H1265" i="1" s="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G1237" i="1" s="1"/>
  <c r="D1236" i="1"/>
  <c r="D1235" i="1"/>
  <c r="H1234" i="1"/>
  <c r="G1234" i="1"/>
  <c r="D1234" i="1"/>
  <c r="C1234" i="1"/>
  <c r="H1233" i="1"/>
  <c r="G1233" i="1"/>
  <c r="D1233" i="1"/>
  <c r="C1233" i="1"/>
  <c r="D1232" i="1"/>
  <c r="H1232" i="1" s="1"/>
  <c r="C1232" i="1"/>
  <c r="H1231" i="1"/>
  <c r="G1231" i="1"/>
  <c r="D1231" i="1"/>
  <c r="C1231" i="1"/>
  <c r="H1230" i="1"/>
  <c r="G1230" i="1"/>
  <c r="D1230" i="1"/>
  <c r="C1230" i="1"/>
  <c r="D1229" i="1"/>
  <c r="C1229" i="1"/>
  <c r="H1228" i="1"/>
  <c r="G1228" i="1"/>
  <c r="D1228" i="1"/>
  <c r="C1228" i="1"/>
  <c r="C1227" i="1"/>
  <c r="H1226" i="1"/>
  <c r="G1226" i="1"/>
  <c r="D1226" i="1"/>
  <c r="C1226" i="1"/>
  <c r="G1225" i="1"/>
  <c r="D1225" i="1"/>
  <c r="H1225" i="1" s="1"/>
  <c r="C1225" i="1"/>
  <c r="D1224" i="1"/>
  <c r="C1224" i="1"/>
  <c r="D1223" i="1"/>
  <c r="C1223" i="1"/>
  <c r="H1221" i="1"/>
  <c r="G1221" i="1"/>
  <c r="D1221" i="1"/>
  <c r="C1221" i="1"/>
  <c r="H1220" i="1"/>
  <c r="G1220" i="1"/>
  <c r="D1220" i="1"/>
  <c r="C1220" i="1"/>
  <c r="H1219" i="1"/>
  <c r="G1219" i="1"/>
  <c r="D1219" i="1"/>
  <c r="C1219" i="1"/>
  <c r="D1218" i="1"/>
  <c r="C1218" i="1"/>
  <c r="D1217" i="1"/>
  <c r="G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C1165" i="1"/>
  <c r="G1164" i="1"/>
  <c r="D1164" i="1"/>
  <c r="H1164" i="1" s="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C1157" i="1"/>
  <c r="D1156" i="1"/>
  <c r="C1156" i="1"/>
  <c r="D1155" i="1"/>
  <c r="C1155" i="1"/>
  <c r="C1154" i="1"/>
  <c r="H1151" i="1"/>
  <c r="G1151" i="1"/>
  <c r="D1151" i="1"/>
  <c r="C1151" i="1"/>
  <c r="H1150" i="1"/>
  <c r="G1150" i="1"/>
  <c r="D1150" i="1"/>
  <c r="C1150"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C1050" i="1"/>
  <c r="D1049" i="1"/>
  <c r="C1049" i="1"/>
  <c r="H1049" i="1" s="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C1032" i="1"/>
  <c r="D1031" i="1"/>
  <c r="G1031" i="1" s="1"/>
  <c r="C1031" i="1"/>
  <c r="H1031"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D1014" i="1"/>
  <c r="G1014" i="1" s="1"/>
  <c r="C1014" i="1"/>
  <c r="D1013" i="1"/>
  <c r="G1013" i="1" s="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D1005" i="1"/>
  <c r="H1005" i="1" s="1"/>
  <c r="C1005" i="1"/>
  <c r="D1004" i="1"/>
  <c r="C1004" i="1"/>
  <c r="D1003" i="1"/>
  <c r="G1003" i="1" s="1"/>
  <c r="C1003" i="1"/>
  <c r="D1002" i="1"/>
  <c r="G1002" i="1" s="1"/>
  <c r="C1002" i="1"/>
  <c r="H1002" i="1" s="1"/>
  <c r="D1001" i="1"/>
  <c r="H1001" i="1" s="1"/>
  <c r="C1001" i="1"/>
  <c r="G1001" i="1" s="1"/>
  <c r="D1000" i="1"/>
  <c r="H1000" i="1" s="1"/>
  <c r="C1000" i="1"/>
  <c r="D999" i="1"/>
  <c r="H999" i="1" s="1"/>
  <c r="C999" i="1"/>
  <c r="H998" i="1"/>
  <c r="D998" i="1"/>
  <c r="G998" i="1" s="1"/>
  <c r="C998" i="1"/>
  <c r="H996" i="1"/>
  <c r="G996" i="1"/>
  <c r="D996" i="1"/>
  <c r="C996" i="1"/>
  <c r="H995" i="1"/>
  <c r="D995" i="1"/>
  <c r="G995" i="1" s="1"/>
  <c r="C995" i="1"/>
  <c r="H994" i="1"/>
  <c r="G994" i="1"/>
  <c r="D994" i="1"/>
  <c r="C994" i="1"/>
  <c r="D993" i="1"/>
  <c r="H993" i="1" s="1"/>
  <c r="C993" i="1"/>
  <c r="H992" i="1"/>
  <c r="G992" i="1"/>
  <c r="D992" i="1"/>
  <c r="C992"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D659" i="1"/>
  <c r="C659" i="1"/>
  <c r="D658" i="1"/>
  <c r="H658" i="1" s="1"/>
  <c r="C658" i="1"/>
  <c r="H657" i="1"/>
  <c r="D657" i="1"/>
  <c r="G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G646" i="1"/>
  <c r="D646" i="1"/>
  <c r="C646" i="1"/>
  <c r="C645" i="1"/>
  <c r="D644" i="1"/>
  <c r="G644" i="1" s="1"/>
  <c r="C644" i="1"/>
  <c r="G643" i="1"/>
  <c r="D643" i="1"/>
  <c r="C643" i="1"/>
  <c r="D642" i="1"/>
  <c r="H642" i="1" s="1"/>
  <c r="C642" i="1"/>
  <c r="D641" i="1"/>
  <c r="H641" i="1" s="1"/>
  <c r="C641" i="1"/>
  <c r="G641" i="1" s="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C413" i="1"/>
  <c r="C411" i="1"/>
  <c r="H406" i="1"/>
  <c r="G406" i="1"/>
  <c r="D406" i="1"/>
  <c r="C406" i="1"/>
  <c r="D405" i="1"/>
  <c r="C405" i="1"/>
  <c r="H404" i="1"/>
  <c r="G404" i="1"/>
  <c r="D404" i="1"/>
  <c r="C404" i="1"/>
  <c r="H401" i="1"/>
  <c r="G401" i="1"/>
  <c r="D401" i="1"/>
  <c r="C401" i="1"/>
  <c r="H400" i="1"/>
  <c r="G400" i="1"/>
  <c r="D400" i="1"/>
  <c r="C400" i="1"/>
  <c r="H399" i="1"/>
  <c r="G399" i="1"/>
  <c r="D399" i="1"/>
  <c r="C399" i="1"/>
  <c r="D398" i="1"/>
  <c r="H398" i="1" s="1"/>
  <c r="C398" i="1"/>
  <c r="G398"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D290" i="1"/>
  <c r="C290" i="1"/>
  <c r="H290" i="1" s="1"/>
  <c r="H289" i="1"/>
  <c r="G289" i="1"/>
  <c r="D289" i="1"/>
  <c r="C289"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D257" i="1"/>
  <c r="C257" i="1"/>
  <c r="H256" i="1"/>
  <c r="G256" i="1"/>
  <c r="D256" i="1"/>
  <c r="C256"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H207" i="1" s="1"/>
  <c r="C207"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G191" i="1" s="1"/>
  <c r="C191" i="1"/>
  <c r="H191" i="1" s="1"/>
  <c r="H190" i="1"/>
  <c r="G190" i="1"/>
  <c r="D190" i="1"/>
  <c r="C190" i="1"/>
  <c r="D189" i="1"/>
  <c r="C189" i="1"/>
  <c r="D188" i="1"/>
  <c r="C188" i="1"/>
  <c r="H188" i="1" s="1"/>
  <c r="D187" i="1"/>
  <c r="C187" i="1"/>
  <c r="D186" i="1"/>
  <c r="C186" i="1"/>
  <c r="H186" i="1" s="1"/>
  <c r="H185" i="1"/>
  <c r="G185" i="1"/>
  <c r="D185" i="1"/>
  <c r="C185" i="1"/>
  <c r="D184" i="1"/>
  <c r="C184" i="1"/>
  <c r="H183" i="1"/>
  <c r="G183" i="1"/>
  <c r="D183" i="1"/>
  <c r="C183" i="1"/>
  <c r="G182" i="1"/>
  <c r="D182" i="1"/>
  <c r="H182" i="1" s="1"/>
  <c r="C182" i="1"/>
  <c r="G181" i="1"/>
  <c r="D181" i="1"/>
  <c r="C181" i="1"/>
  <c r="H181" i="1" s="1"/>
  <c r="D180" i="1"/>
  <c r="H180" i="1" s="1"/>
  <c r="C180" i="1"/>
  <c r="D179" i="1"/>
  <c r="C179" i="1"/>
  <c r="H178" i="1"/>
  <c r="D178" i="1"/>
  <c r="G178" i="1" s="1"/>
  <c r="C178" i="1"/>
  <c r="H177" i="1"/>
  <c r="G177" i="1"/>
  <c r="D177" i="1"/>
  <c r="C177" i="1"/>
  <c r="G176" i="1"/>
  <c r="D176" i="1"/>
  <c r="C176" i="1"/>
  <c r="D175" i="1"/>
  <c r="C175" i="1"/>
  <c r="H175" i="1" s="1"/>
  <c r="D174" i="1"/>
  <c r="C174" i="1"/>
  <c r="D173" i="1"/>
  <c r="C173" i="1"/>
  <c r="D172" i="1"/>
  <c r="H172" i="1" s="1"/>
  <c r="C172" i="1"/>
  <c r="H171" i="1"/>
  <c r="G171" i="1"/>
  <c r="D171" i="1"/>
  <c r="C171" i="1"/>
  <c r="H170" i="1"/>
  <c r="G170" i="1"/>
  <c r="D170" i="1"/>
  <c r="C170" i="1"/>
  <c r="D169" i="1"/>
  <c r="C169" i="1"/>
  <c r="D168" i="1"/>
  <c r="C168" i="1"/>
  <c r="H168" i="1" s="1"/>
  <c r="D167" i="1"/>
  <c r="H167" i="1" s="1"/>
  <c r="C167" i="1"/>
  <c r="D166" i="1"/>
  <c r="C166" i="1"/>
  <c r="D165" i="1"/>
  <c r="C165" i="1"/>
  <c r="H165" i="1" s="1"/>
  <c r="H164" i="1"/>
  <c r="G164" i="1"/>
  <c r="D164" i="1"/>
  <c r="C164" i="1"/>
  <c r="H163" i="1"/>
  <c r="G163" i="1"/>
  <c r="D163" i="1"/>
  <c r="C163" i="1"/>
  <c r="D162" i="1"/>
  <c r="H162" i="1" s="1"/>
  <c r="C162" i="1"/>
  <c r="D161" i="1"/>
  <c r="H161" i="1" s="1"/>
  <c r="C161" i="1"/>
  <c r="G161" i="1" s="1"/>
  <c r="D160" i="1"/>
  <c r="H160" i="1" s="1"/>
  <c r="C160" i="1"/>
  <c r="H158" i="1"/>
  <c r="G158" i="1"/>
  <c r="D158" i="1"/>
  <c r="C158" i="1"/>
  <c r="D157" i="1"/>
  <c r="G157" i="1" s="1"/>
  <c r="C157" i="1"/>
  <c r="H156" i="1"/>
  <c r="G156" i="1"/>
  <c r="D156" i="1"/>
  <c r="C156" i="1"/>
  <c r="D155" i="1"/>
  <c r="D154" i="1"/>
  <c r="H154" i="1" s="1"/>
  <c r="C154" i="1"/>
  <c r="H153" i="1"/>
  <c r="G153" i="1"/>
  <c r="D153" i="1"/>
  <c r="C153" i="1"/>
  <c r="H152" i="1"/>
  <c r="G152" i="1"/>
  <c r="D152" i="1"/>
  <c r="C152" i="1"/>
  <c r="H151" i="1"/>
  <c r="G151" i="1"/>
  <c r="D151" i="1"/>
  <c r="C151" i="1"/>
  <c r="G150" i="1"/>
  <c r="D150" i="1"/>
  <c r="C150" i="1"/>
  <c r="G149" i="1"/>
  <c r="D149" i="1"/>
  <c r="C149" i="1"/>
  <c r="D146" i="1"/>
  <c r="H146" i="1" s="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C135" i="1"/>
  <c r="H135" i="1" s="1"/>
  <c r="H134" i="1"/>
  <c r="D134" i="1"/>
  <c r="C134" i="1"/>
  <c r="G134" i="1" s="1"/>
  <c r="H133" i="1"/>
  <c r="D133" i="1"/>
  <c r="C133" i="1"/>
  <c r="G133" i="1" s="1"/>
  <c r="D132" i="1"/>
  <c r="H132" i="1" s="1"/>
  <c r="C132" i="1"/>
  <c r="D131" i="1"/>
  <c r="H131" i="1" s="1"/>
  <c r="C131"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D84" i="1"/>
  <c r="C84" i="1"/>
  <c r="H84" i="1" s="1"/>
  <c r="H83" i="1"/>
  <c r="G83" i="1"/>
  <c r="D83" i="1"/>
  <c r="C83" i="1"/>
  <c r="H82" i="1"/>
  <c r="G82" i="1"/>
  <c r="D82" i="1"/>
  <c r="C82" i="1"/>
  <c r="D81" i="1"/>
  <c r="C81" i="1"/>
  <c r="H81" i="1" s="1"/>
  <c r="H80" i="1"/>
  <c r="G80" i="1"/>
  <c r="D80" i="1"/>
  <c r="C80" i="1"/>
  <c r="H77" i="1"/>
  <c r="G77" i="1"/>
  <c r="D77" i="1"/>
  <c r="C77" i="1"/>
  <c r="D76" i="1"/>
  <c r="H76" i="1" s="1"/>
  <c r="C76" i="1"/>
  <c r="H75" i="1"/>
  <c r="G75" i="1"/>
  <c r="D75" i="1"/>
  <c r="C75" i="1"/>
  <c r="H74" i="1"/>
  <c r="G74" i="1"/>
  <c r="D74" i="1"/>
  <c r="C74"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H65" i="1" s="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D56" i="1"/>
  <c r="H56" i="1" s="1"/>
  <c r="C56" i="1"/>
  <c r="G56"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D130" i="1" l="1"/>
  <c r="G132" i="1"/>
  <c r="G131" i="1"/>
  <c r="F77" i="4"/>
  <c r="G1525" i="1"/>
  <c r="H1525" i="1"/>
  <c r="D49" i="8"/>
  <c r="C1524" i="1" s="1"/>
  <c r="D43" i="8"/>
  <c r="G1535" i="1"/>
  <c r="H1577" i="1"/>
  <c r="G1515" i="1"/>
  <c r="G1511" i="1"/>
  <c r="H1509" i="1"/>
  <c r="G1507" i="1"/>
  <c r="H1505" i="1"/>
  <c r="H1499" i="1"/>
  <c r="G1499" i="1"/>
  <c r="C1501" i="1"/>
  <c r="D6" i="8"/>
  <c r="C1481" i="1" s="1"/>
  <c r="G1481" i="1" s="1"/>
  <c r="H1493" i="1"/>
  <c r="G1491" i="1"/>
  <c r="F216" i="9"/>
  <c r="B216" i="9" s="1"/>
  <c r="H1484" i="1"/>
  <c r="H1485" i="1"/>
  <c r="G1483" i="1"/>
  <c r="H1481" i="1"/>
  <c r="D644" i="4"/>
  <c r="G1264" i="1"/>
  <c r="H1155" i="1"/>
  <c r="C1048" i="1"/>
  <c r="G1266" i="1"/>
  <c r="H1224" i="1"/>
  <c r="E245" i="5"/>
  <c r="D1222" i="1" s="1"/>
  <c r="G1222" i="1" s="1"/>
  <c r="H1229" i="1"/>
  <c r="D1227" i="1"/>
  <c r="H1278" i="1"/>
  <c r="H1264" i="1"/>
  <c r="H1263" i="1"/>
  <c r="G1232" i="1"/>
  <c r="H1227" i="1"/>
  <c r="F250" i="5"/>
  <c r="H1223" i="1"/>
  <c r="E279" i="9"/>
  <c r="B279" i="9" s="1"/>
  <c r="H1218" i="1"/>
  <c r="D1216" i="1"/>
  <c r="G1216" i="1" s="1"/>
  <c r="D1215" i="1"/>
  <c r="H1215" i="1" s="1"/>
  <c r="H1217" i="1"/>
  <c r="F239" i="5"/>
  <c r="E290" i="9"/>
  <c r="B290" i="9" s="1"/>
  <c r="G1165" i="1"/>
  <c r="G1163" i="1"/>
  <c r="D1157" i="1"/>
  <c r="H1157" i="1" s="1"/>
  <c r="G1160" i="1"/>
  <c r="H1156" i="1"/>
  <c r="D1154" i="1"/>
  <c r="H1154" i="1" s="1"/>
  <c r="F70" i="5"/>
  <c r="H1006" i="1"/>
  <c r="E643" i="4"/>
  <c r="D637" i="1" s="1"/>
  <c r="H405" i="1"/>
  <c r="D1408" i="1"/>
  <c r="G1409" i="1"/>
  <c r="F115" i="6"/>
  <c r="H659" i="1"/>
  <c r="G146" i="1"/>
  <c r="F139" i="4"/>
  <c r="F134" i="4"/>
  <c r="H113" i="1"/>
  <c r="C87" i="1"/>
  <c r="H87" i="1" s="1"/>
  <c r="G87" i="1"/>
  <c r="G93" i="1"/>
  <c r="G84" i="1"/>
  <c r="E82" i="4"/>
  <c r="D78" i="1" s="1"/>
  <c r="F83" i="4"/>
  <c r="G76" i="1"/>
  <c r="H64" i="1"/>
  <c r="E50" i="4"/>
  <c r="D46" i="1" s="1"/>
  <c r="G55" i="1"/>
  <c r="F59" i="4"/>
  <c r="G715" i="1"/>
  <c r="G711" i="1"/>
  <c r="H817" i="1"/>
  <c r="G709" i="1"/>
  <c r="G668" i="1"/>
  <c r="G659" i="1"/>
  <c r="E26" i="9"/>
  <c r="B26" i="9" s="1"/>
  <c r="G658" i="1"/>
  <c r="G649" i="1"/>
  <c r="E274" i="9"/>
  <c r="B274" i="9" s="1"/>
  <c r="H644" i="1"/>
  <c r="H643" i="1"/>
  <c r="G642" i="1"/>
  <c r="G645" i="1"/>
  <c r="F652" i="4"/>
  <c r="H397" i="1"/>
  <c r="G397" i="1"/>
  <c r="H379" i="1"/>
  <c r="F383" i="4"/>
  <c r="H413" i="1"/>
  <c r="F418" i="4"/>
  <c r="D411" i="1"/>
  <c r="G411" i="1" s="1"/>
  <c r="H288" i="1"/>
  <c r="E644" i="4"/>
  <c r="D638" i="1" s="1"/>
  <c r="G638" i="1" s="1"/>
  <c r="H255" i="1"/>
  <c r="F259" i="4"/>
  <c r="H257" i="1"/>
  <c r="E68" i="9"/>
  <c r="B68" i="9" s="1"/>
  <c r="G207" i="1"/>
  <c r="E196" i="4"/>
  <c r="D192" i="1" s="1"/>
  <c r="F210" i="4"/>
  <c r="H189" i="1"/>
  <c r="H187" i="1"/>
  <c r="H184" i="1"/>
  <c r="F188" i="4"/>
  <c r="F220" i="9"/>
  <c r="H173" i="1"/>
  <c r="E43" i="9"/>
  <c r="B43" i="9" s="1"/>
  <c r="F219" i="9"/>
  <c r="B219" i="9" s="1"/>
  <c r="G180" i="1"/>
  <c r="H179" i="1"/>
  <c r="E42" i="9"/>
  <c r="B42" i="9" s="1"/>
  <c r="H176" i="1"/>
  <c r="F177" i="4"/>
  <c r="H174" i="1"/>
  <c r="G172" i="1"/>
  <c r="H169" i="1"/>
  <c r="G167" i="1"/>
  <c r="H166" i="1"/>
  <c r="E163" i="4"/>
  <c r="D159" i="1" s="1"/>
  <c r="E40" i="9"/>
  <c r="B40" i="9" s="1"/>
  <c r="G162" i="1"/>
  <c r="G160" i="1"/>
  <c r="F164" i="4"/>
  <c r="H157" i="1"/>
  <c r="G154" i="1"/>
  <c r="E39" i="9"/>
  <c r="B39" i="9" s="1"/>
  <c r="D148" i="1"/>
  <c r="H150" i="1"/>
  <c r="H149" i="1"/>
  <c r="F153" i="4"/>
  <c r="J1478" i="1"/>
  <c r="C1475" i="1"/>
  <c r="G1475" i="1" s="1"/>
  <c r="J1476" i="1"/>
  <c r="H1475" i="1"/>
  <c r="D38" i="7"/>
  <c r="J1471" i="1"/>
  <c r="D1470" i="1"/>
  <c r="G1471" i="1"/>
  <c r="G1463" i="1"/>
  <c r="G1467" i="1"/>
  <c r="J1465" i="1"/>
  <c r="D22" i="7"/>
  <c r="C1453" i="1" s="1"/>
  <c r="H1453" i="1" s="1"/>
  <c r="D1454" i="1"/>
  <c r="G1458" i="1"/>
  <c r="E5" i="7"/>
  <c r="I29" i="3" s="1"/>
  <c r="J1460" i="1"/>
  <c r="J1456" i="1"/>
  <c r="H30" i="3"/>
  <c r="J1452" i="1"/>
  <c r="G1452" i="1"/>
  <c r="G1448" i="1"/>
  <c r="H1444" i="1"/>
  <c r="D1437" i="1"/>
  <c r="G1441" i="1"/>
  <c r="J1441" i="1"/>
  <c r="D1438" i="1"/>
  <c r="H1439" i="1"/>
  <c r="I1439" i="1" s="1"/>
  <c r="J1439" i="1"/>
  <c r="D5" i="7"/>
  <c r="C1437" i="1"/>
  <c r="C1438" i="1"/>
  <c r="C1236" i="1"/>
  <c r="D258" i="5"/>
  <c r="C1222" i="1"/>
  <c r="G1227" i="1"/>
  <c r="G1229" i="1"/>
  <c r="G1223" i="1"/>
  <c r="G1224" i="1"/>
  <c r="G1218" i="1"/>
  <c r="F238" i="5"/>
  <c r="G1004" i="1"/>
  <c r="H1149" i="1"/>
  <c r="H1148" i="1"/>
  <c r="H1033" i="1"/>
  <c r="G1005" i="1"/>
  <c r="G1000" i="1"/>
  <c r="G993" i="1"/>
  <c r="G1156" i="1"/>
  <c r="G1155" i="1"/>
  <c r="F170" i="5"/>
  <c r="G1148" i="1"/>
  <c r="G1149" i="1"/>
  <c r="H1048" i="1"/>
  <c r="H1050" i="1"/>
  <c r="G1050" i="1"/>
  <c r="H1047" i="1"/>
  <c r="G1047" i="1"/>
  <c r="G1048" i="1"/>
  <c r="G1049" i="1"/>
  <c r="F69" i="5"/>
  <c r="H1032" i="1"/>
  <c r="G1032" i="1"/>
  <c r="F52" i="5"/>
  <c r="C1030" i="1"/>
  <c r="H1014" i="1"/>
  <c r="G1006" i="1"/>
  <c r="F19" i="5"/>
  <c r="H1004" i="1"/>
  <c r="H1003" i="1"/>
  <c r="E12" i="5"/>
  <c r="D990" i="1" s="1"/>
  <c r="D997" i="1"/>
  <c r="G997" i="1" s="1"/>
  <c r="G999" i="1"/>
  <c r="D12" i="5"/>
  <c r="C990" i="1" s="1"/>
  <c r="D991" i="1"/>
  <c r="H991" i="1" s="1"/>
  <c r="F13" i="5"/>
  <c r="E283" i="9"/>
  <c r="B283" i="9" s="1"/>
  <c r="E284" i="9"/>
  <c r="B284" i="9" s="1"/>
  <c r="E25" i="9"/>
  <c r="B25" i="9" s="1"/>
  <c r="G405" i="1"/>
  <c r="C638" i="1"/>
  <c r="G378" i="1"/>
  <c r="G379" i="1"/>
  <c r="G290" i="1"/>
  <c r="C412" i="1"/>
  <c r="D643" i="4"/>
  <c r="E273" i="9"/>
  <c r="B273" i="9" s="1"/>
  <c r="G255" i="1"/>
  <c r="G257" i="1"/>
  <c r="C206" i="1"/>
  <c r="G189" i="1"/>
  <c r="G188" i="1"/>
  <c r="G184" i="1"/>
  <c r="G187" i="1"/>
  <c r="G186" i="1"/>
  <c r="G179" i="1"/>
  <c r="G175" i="1"/>
  <c r="G173" i="1"/>
  <c r="G174" i="1"/>
  <c r="G169" i="1"/>
  <c r="G168" i="1"/>
  <c r="D163" i="4"/>
  <c r="G165" i="1"/>
  <c r="G166" i="1"/>
  <c r="C155" i="1"/>
  <c r="F217" i="9"/>
  <c r="B217" i="9" s="1"/>
  <c r="D133" i="4"/>
  <c r="C130" i="1"/>
  <c r="G108" i="1"/>
  <c r="G113" i="1"/>
  <c r="E37" i="9"/>
  <c r="B37" i="9" s="1"/>
  <c r="G81" i="1"/>
  <c r="C79" i="1"/>
  <c r="C73" i="1"/>
  <c r="E29" i="9"/>
  <c r="B29" i="9" s="1"/>
  <c r="G64" i="1"/>
  <c r="G65" i="1"/>
  <c r="G57" i="1"/>
  <c r="H1449" i="1"/>
  <c r="G1449" i="1"/>
  <c r="J1449" i="1"/>
  <c r="H1466" i="1"/>
  <c r="G1466" i="1"/>
  <c r="J1466" i="1"/>
  <c r="H1442" i="1"/>
  <c r="H1477" i="1"/>
  <c r="G1477" i="1"/>
  <c r="I1477" i="1" s="1"/>
  <c r="J1477"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298" i="4"/>
  <c r="D294" i="1"/>
  <c r="H1459" i="1"/>
  <c r="G1459" i="1"/>
  <c r="J1459" i="1"/>
  <c r="C40" i="1"/>
  <c r="G135" i="1"/>
  <c r="G136" i="1"/>
  <c r="G137" i="1"/>
  <c r="G138" i="1"/>
  <c r="G139" i="1"/>
  <c r="G140" i="1"/>
  <c r="G141" i="1"/>
  <c r="G142" i="1"/>
  <c r="G143" i="1"/>
  <c r="G144" i="1"/>
  <c r="G145" i="1"/>
  <c r="H1447" i="1"/>
  <c r="G1447" i="1"/>
  <c r="J1447" i="1"/>
  <c r="H1451" i="1"/>
  <c r="G1451" i="1"/>
  <c r="J1451" i="1"/>
  <c r="H1454" i="1"/>
  <c r="G1454" i="1"/>
  <c r="H1457" i="1"/>
  <c r="G1457" i="1"/>
  <c r="J1457" i="1"/>
  <c r="H1461" i="1"/>
  <c r="G1461" i="1"/>
  <c r="H1464" i="1"/>
  <c r="G1464" i="1"/>
  <c r="J1464" i="1"/>
  <c r="H1468" i="1"/>
  <c r="G1468" i="1"/>
  <c r="J1468" i="1"/>
  <c r="H1472" i="1"/>
  <c r="G1472" i="1"/>
  <c r="J1472" i="1"/>
  <c r="D3" i="1"/>
  <c r="H1455" i="1"/>
  <c r="G1455" i="1"/>
  <c r="J1455" i="1"/>
  <c r="H1462" i="1"/>
  <c r="G1462" i="1"/>
  <c r="J1462" i="1"/>
  <c r="H1474" i="1"/>
  <c r="G1474" i="1"/>
  <c r="J1474" i="1"/>
  <c r="I1441" i="1"/>
  <c r="H1479" i="1"/>
  <c r="G1479" i="1"/>
  <c r="J1479" i="1"/>
  <c r="H1482" i="1"/>
  <c r="G1482" i="1"/>
  <c r="H1486" i="1"/>
  <c r="G1486" i="1"/>
  <c r="H1490" i="1"/>
  <c r="G1490" i="1"/>
  <c r="H1494" i="1"/>
  <c r="G1494" i="1"/>
  <c r="H1498" i="1"/>
  <c r="G1498" i="1"/>
  <c r="H1502" i="1"/>
  <c r="G1502" i="1"/>
  <c r="H1506" i="1"/>
  <c r="G1506" i="1"/>
  <c r="H1510" i="1"/>
  <c r="G1510" i="1"/>
  <c r="H1514" i="1"/>
  <c r="G1514" i="1"/>
  <c r="D50" i="4"/>
  <c r="D82" i="4"/>
  <c r="D106" i="4"/>
  <c r="G1440" i="1"/>
  <c r="I1440" i="1" s="1"/>
  <c r="G1442" i="1"/>
  <c r="I1442" i="1" s="1"/>
  <c r="G1444" i="1"/>
  <c r="I1444" i="1" s="1"/>
  <c r="H1446" i="1"/>
  <c r="I1446" i="1" s="1"/>
  <c r="H1448" i="1"/>
  <c r="H1450" i="1"/>
  <c r="I1450" i="1" s="1"/>
  <c r="H1452" i="1"/>
  <c r="I1452" i="1" s="1"/>
  <c r="H1456" i="1"/>
  <c r="I1456" i="1" s="1"/>
  <c r="H1458" i="1"/>
  <c r="I1458" i="1" s="1"/>
  <c r="H1460" i="1"/>
  <c r="I1460" i="1" s="1"/>
  <c r="H1463" i="1"/>
  <c r="I1463" i="1" s="1"/>
  <c r="H1465" i="1"/>
  <c r="I1465" i="1" s="1"/>
  <c r="H1467" i="1"/>
  <c r="I1467" i="1" s="1"/>
  <c r="H1471" i="1"/>
  <c r="I1471" i="1" s="1"/>
  <c r="H1473" i="1"/>
  <c r="I1473" i="1" s="1"/>
  <c r="H1476" i="1"/>
  <c r="I1476" i="1" s="1"/>
  <c r="H1478" i="1"/>
  <c r="I1478" i="1" s="1"/>
  <c r="D152" i="4"/>
  <c r="D196" i="4"/>
  <c r="F312" i="4"/>
  <c r="D311" i="4"/>
  <c r="D350" i="4"/>
  <c r="F351" i="4"/>
  <c r="E636" i="4"/>
  <c r="D630" i="1" s="1"/>
  <c r="D68" i="5"/>
  <c r="F225" i="4"/>
  <c r="F253" i="4"/>
  <c r="D252" i="4"/>
  <c r="D263" i="4"/>
  <c r="F268" i="4"/>
  <c r="E350" i="4"/>
  <c r="G289" i="9"/>
  <c r="E289" i="9" s="1"/>
  <c r="B289" i="9" s="1"/>
  <c r="D176" i="5"/>
  <c r="F177" i="5"/>
  <c r="D363" i="4"/>
  <c r="F417" i="4"/>
  <c r="D420" i="4"/>
  <c r="F466" i="4"/>
  <c r="D472" i="4"/>
  <c r="D484" i="4"/>
  <c r="E87" i="5"/>
  <c r="D1065" i="1" s="1"/>
  <c r="F88" i="5"/>
  <c r="D118" i="5"/>
  <c r="D146" i="5"/>
  <c r="E176" i="5"/>
  <c r="E5" i="6"/>
  <c r="D89" i="6"/>
  <c r="F356" i="4"/>
  <c r="F416" i="4"/>
  <c r="D529" i="4"/>
  <c r="F585" i="4"/>
  <c r="D593" i="4"/>
  <c r="E142" i="9"/>
  <c r="B142" i="9" s="1"/>
  <c r="F180" i="5"/>
  <c r="F190" i="5"/>
  <c r="D206" i="5"/>
  <c r="F246" i="5"/>
  <c r="D5" i="6"/>
  <c r="D35" i="6"/>
  <c r="D114" i="6"/>
  <c r="D42" i="8"/>
  <c r="G294" i="9" s="1"/>
  <c r="E294" i="9" s="1"/>
  <c r="E286" i="9"/>
  <c r="B286" i="9" s="1"/>
  <c r="D237" i="5"/>
  <c r="E291" i="9"/>
  <c r="B291" i="9" s="1"/>
  <c r="B70" i="9"/>
  <c r="B74" i="9"/>
  <c r="B78" i="9"/>
  <c r="B82" i="9"/>
  <c r="B86" i="9"/>
  <c r="B90" i="9"/>
  <c r="B94" i="9"/>
  <c r="B98" i="9"/>
  <c r="B102" i="9"/>
  <c r="B106" i="9"/>
  <c r="B110" i="9"/>
  <c r="B114" i="9"/>
  <c r="B118" i="9"/>
  <c r="B122" i="9"/>
  <c r="B126" i="9"/>
  <c r="B130" i="9"/>
  <c r="B134" i="9"/>
  <c r="B138" i="9"/>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M212" i="9"/>
  <c r="G278" i="9"/>
  <c r="E278" i="9" s="1"/>
  <c r="B278" i="9" s="1"/>
  <c r="G277" i="9"/>
  <c r="E277" i="9" s="1"/>
  <c r="B277"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I10" i="9"/>
  <c r="B234" i="9"/>
  <c r="B224" i="9"/>
  <c r="B232" i="9"/>
  <c r="B240" i="9"/>
  <c r="B248" i="9"/>
  <c r="B256" i="9"/>
  <c r="B264" i="9"/>
  <c r="F214" i="9"/>
  <c r="B214" i="9" s="1"/>
  <c r="F222" i="9"/>
  <c r="B222" i="9" s="1"/>
  <c r="F230" i="9"/>
  <c r="B230" i="9" s="1"/>
  <c r="F238" i="9"/>
  <c r="B238" i="9" s="1"/>
  <c r="F246" i="9"/>
  <c r="B246" i="9" s="1"/>
  <c r="F254" i="9"/>
  <c r="B254" i="9" s="1"/>
  <c r="B220" i="9"/>
  <c r="B228" i="9"/>
  <c r="B236" i="9"/>
  <c r="B244" i="9"/>
  <c r="F218" i="9"/>
  <c r="B218" i="9" s="1"/>
  <c r="F226" i="9"/>
  <c r="B226" i="9" s="1"/>
  <c r="F234" i="9"/>
  <c r="F242" i="9"/>
  <c r="B242" i="9" s="1"/>
  <c r="H638" i="1" l="1"/>
  <c r="H1524" i="1"/>
  <c r="G1524" i="1"/>
  <c r="I35" i="3"/>
  <c r="C1518" i="1"/>
  <c r="G1501" i="1"/>
  <c r="H1501" i="1"/>
  <c r="G1154" i="1"/>
  <c r="H1222" i="1"/>
  <c r="E237" i="5"/>
  <c r="D1214" i="1" s="1"/>
  <c r="F245" i="5"/>
  <c r="G1215" i="1"/>
  <c r="H1216" i="1"/>
  <c r="G1157" i="1"/>
  <c r="E7" i="5"/>
  <c r="H411" i="1"/>
  <c r="E6" i="4"/>
  <c r="I16" i="3" s="1"/>
  <c r="F644" i="4"/>
  <c r="F163" i="4"/>
  <c r="E151" i="4"/>
  <c r="E289" i="4" s="1"/>
  <c r="H31" i="3"/>
  <c r="C1469" i="1"/>
  <c r="I1472" i="1"/>
  <c r="H1470" i="1"/>
  <c r="G1470" i="1"/>
  <c r="D1436" i="1"/>
  <c r="G297" i="9"/>
  <c r="E297" i="9" s="1"/>
  <c r="E296" i="9" s="1"/>
  <c r="I10" i="3" s="1"/>
  <c r="I1464" i="1"/>
  <c r="I1462" i="1"/>
  <c r="G1453" i="1"/>
  <c r="I1448" i="1"/>
  <c r="I1451" i="1"/>
  <c r="I1449" i="1"/>
  <c r="H1438" i="1"/>
  <c r="G1438" i="1"/>
  <c r="H1437" i="1"/>
  <c r="G1437" i="1"/>
  <c r="H29" i="3"/>
  <c r="C1436" i="1"/>
  <c r="F258" i="5"/>
  <c r="C1235" i="1"/>
  <c r="G1236" i="1"/>
  <c r="H1236" i="1"/>
  <c r="G1030" i="1"/>
  <c r="H1030" i="1"/>
  <c r="D7" i="5"/>
  <c r="H20" i="3" s="1"/>
  <c r="H990" i="1"/>
  <c r="H997" i="1"/>
  <c r="F12" i="5"/>
  <c r="G990" i="1"/>
  <c r="D985" i="1"/>
  <c r="I20" i="3"/>
  <c r="G991" i="1"/>
  <c r="F643" i="4"/>
  <c r="C637" i="1"/>
  <c r="G412" i="1"/>
  <c r="H412" i="1"/>
  <c r="H206" i="1"/>
  <c r="G206" i="1"/>
  <c r="C159" i="1"/>
  <c r="H159" i="1" s="1"/>
  <c r="H155" i="1"/>
  <c r="G155" i="1"/>
  <c r="G130" i="1"/>
  <c r="H130" i="1"/>
  <c r="F133" i="4"/>
  <c r="C129" i="1"/>
  <c r="H79" i="1"/>
  <c r="G79" i="1"/>
  <c r="G73" i="1"/>
  <c r="H73" i="1"/>
  <c r="F35" i="6"/>
  <c r="H25" i="3"/>
  <c r="C1329" i="1"/>
  <c r="E175" i="5"/>
  <c r="D1152" i="1" s="1"/>
  <c r="I22" i="3"/>
  <c r="D1153" i="1"/>
  <c r="G1065" i="1"/>
  <c r="H1065" i="1"/>
  <c r="F420" i="4"/>
  <c r="C414" i="1"/>
  <c r="F176" i="5"/>
  <c r="D175" i="5"/>
  <c r="H22" i="3"/>
  <c r="C1153" i="1"/>
  <c r="C259" i="1"/>
  <c r="F263" i="4"/>
  <c r="H21" i="3"/>
  <c r="C1046" i="1"/>
  <c r="F350" i="4"/>
  <c r="C345" i="1"/>
  <c r="H20" i="9"/>
  <c r="G20" i="9"/>
  <c r="E20" i="9" s="1"/>
  <c r="D151" i="4"/>
  <c r="C148" i="1"/>
  <c r="F152" i="4"/>
  <c r="D6" i="5"/>
  <c r="F50" i="4"/>
  <c r="C46" i="1"/>
  <c r="E407" i="4"/>
  <c r="D402" i="1" s="1"/>
  <c r="D293" i="1"/>
  <c r="F212" i="9"/>
  <c r="K1432" i="9"/>
  <c r="G295" i="9"/>
  <c r="E295" i="9" s="1"/>
  <c r="B295" i="9" s="1"/>
  <c r="I34" i="3"/>
  <c r="C1517" i="1"/>
  <c r="D141" i="6"/>
  <c r="F5" i="6"/>
  <c r="H24" i="3"/>
  <c r="C1299" i="1"/>
  <c r="F529" i="4"/>
  <c r="D528" i="4"/>
  <c r="D635" i="4" s="1"/>
  <c r="C523" i="1"/>
  <c r="F146" i="5"/>
  <c r="C1124" i="1"/>
  <c r="F484" i="4"/>
  <c r="C478" i="1"/>
  <c r="F252" i="4"/>
  <c r="C248" i="1"/>
  <c r="C306" i="1"/>
  <c r="F311" i="4"/>
  <c r="E68" i="5"/>
  <c r="F68" i="5" s="1"/>
  <c r="D298" i="4"/>
  <c r="D6" i="4"/>
  <c r="I1479" i="1"/>
  <c r="I1474" i="1"/>
  <c r="I1468" i="1"/>
  <c r="I1457" i="1"/>
  <c r="I1447" i="1"/>
  <c r="I1459" i="1"/>
  <c r="I1466" i="1"/>
  <c r="B294" i="9"/>
  <c r="F89" i="6"/>
  <c r="C1383" i="1"/>
  <c r="F118" i="5"/>
  <c r="C1096" i="1"/>
  <c r="F472" i="4"/>
  <c r="C466" i="1"/>
  <c r="F363" i="4"/>
  <c r="C358" i="1"/>
  <c r="E408" i="4"/>
  <c r="D403" i="1" s="1"/>
  <c r="D345" i="1"/>
  <c r="F106" i="4"/>
  <c r="C102" i="1"/>
  <c r="H3" i="1"/>
  <c r="G3" i="1"/>
  <c r="H40" i="1"/>
  <c r="G40" i="1"/>
  <c r="B191" i="9"/>
  <c r="F237" i="5"/>
  <c r="H23" i="3"/>
  <c r="C1214" i="1"/>
  <c r="F114" i="6"/>
  <c r="H27" i="3"/>
  <c r="C1408" i="1"/>
  <c r="G292" i="9"/>
  <c r="E292" i="9" s="1"/>
  <c r="B292" i="9" s="1"/>
  <c r="F206" i="5"/>
  <c r="C1183" i="1"/>
  <c r="F593" i="4"/>
  <c r="C587" i="1"/>
  <c r="E141" i="6"/>
  <c r="I24" i="3"/>
  <c r="D1299" i="1"/>
  <c r="C192" i="1"/>
  <c r="F196" i="4"/>
  <c r="F82" i="4"/>
  <c r="C78" i="1"/>
  <c r="I1455" i="1"/>
  <c r="H294" i="1"/>
  <c r="G294" i="1"/>
  <c r="E412" i="4" l="1"/>
  <c r="E639" i="4" s="1"/>
  <c r="H1518" i="1"/>
  <c r="G1518" i="1"/>
  <c r="E293" i="9"/>
  <c r="I23" i="3"/>
  <c r="D2" i="1"/>
  <c r="E290" i="4"/>
  <c r="D286" i="1" s="1"/>
  <c r="E291" i="4"/>
  <c r="D287" i="1" s="1"/>
  <c r="E413" i="4"/>
  <c r="E640" i="4" s="1"/>
  <c r="I17" i="3"/>
  <c r="D285" i="1"/>
  <c r="D147" i="1"/>
  <c r="H1469" i="1"/>
  <c r="G1469" i="1"/>
  <c r="B297" i="9"/>
  <c r="H1436" i="1"/>
  <c r="G1436" i="1"/>
  <c r="G1235" i="1"/>
  <c r="H1235" i="1"/>
  <c r="F7" i="5"/>
  <c r="C985" i="1"/>
  <c r="H985" i="1" s="1"/>
  <c r="H637" i="1"/>
  <c r="G637" i="1"/>
  <c r="G159" i="1"/>
  <c r="H129" i="1"/>
  <c r="G129" i="1"/>
  <c r="F635" i="4"/>
  <c r="C629" i="1"/>
  <c r="I28" i="3"/>
  <c r="D1435" i="1"/>
  <c r="G192" i="1"/>
  <c r="H192" i="1"/>
  <c r="G587" i="1"/>
  <c r="H587" i="1"/>
  <c r="G1214" i="1"/>
  <c r="H1214" i="1"/>
  <c r="H102" i="1"/>
  <c r="G102" i="1"/>
  <c r="G358" i="1"/>
  <c r="H358" i="1"/>
  <c r="G1096" i="1"/>
  <c r="H1096" i="1"/>
  <c r="D407" i="4"/>
  <c r="F298" i="4"/>
  <c r="C293" i="1"/>
  <c r="G248" i="1"/>
  <c r="H248" i="1"/>
  <c r="G1124" i="1"/>
  <c r="H1124" i="1"/>
  <c r="F141" i="6"/>
  <c r="H28" i="3"/>
  <c r="C1435" i="1"/>
  <c r="G985" i="1"/>
  <c r="H259" i="1"/>
  <c r="G259" i="1"/>
  <c r="G1408" i="1"/>
  <c r="H1408" i="1"/>
  <c r="I21" i="3"/>
  <c r="D1046" i="1"/>
  <c r="H1046" i="1" s="1"/>
  <c r="E6" i="5"/>
  <c r="F6" i="5" s="1"/>
  <c r="G1299" i="1"/>
  <c r="H9" i="3"/>
  <c r="H1299" i="1"/>
  <c r="G299" i="9"/>
  <c r="E299" i="9" s="1"/>
  <c r="G148" i="1"/>
  <c r="H148" i="1"/>
  <c r="H345" i="1"/>
  <c r="G345" i="1"/>
  <c r="G1153" i="1"/>
  <c r="H1153" i="1"/>
  <c r="H414" i="1"/>
  <c r="G414" i="1"/>
  <c r="G1329" i="1"/>
  <c r="H1329" i="1"/>
  <c r="D408" i="1"/>
  <c r="H78" i="1"/>
  <c r="G78" i="1"/>
  <c r="G1183" i="1"/>
  <c r="H1183" i="1"/>
  <c r="G466" i="1"/>
  <c r="H466" i="1"/>
  <c r="G1383" i="1"/>
  <c r="H1383" i="1"/>
  <c r="H478" i="1"/>
  <c r="G478" i="1"/>
  <c r="H523" i="1"/>
  <c r="G523" i="1"/>
  <c r="H1517" i="1"/>
  <c r="G1517" i="1"/>
  <c r="H11" i="3"/>
  <c r="B212" i="9"/>
  <c r="H46" i="1"/>
  <c r="G46" i="1"/>
  <c r="G276" i="9"/>
  <c r="C984" i="1"/>
  <c r="D289" i="4"/>
  <c r="D290" i="4" s="1"/>
  <c r="H17" i="3"/>
  <c r="C147" i="1"/>
  <c r="F151" i="4"/>
  <c r="D407" i="1"/>
  <c r="D412" i="4"/>
  <c r="F6" i="4"/>
  <c r="H16" i="3"/>
  <c r="C2" i="1"/>
  <c r="H306" i="1"/>
  <c r="G306" i="1"/>
  <c r="D636" i="4"/>
  <c r="F528" i="4"/>
  <c r="C522" i="1"/>
  <c r="E19" i="9"/>
  <c r="B20" i="9"/>
  <c r="D408" i="4"/>
  <c r="F175" i="5"/>
  <c r="C1152" i="1"/>
  <c r="G282" i="9" l="1"/>
  <c r="E282" i="9" s="1"/>
  <c r="B282" i="9" s="1"/>
  <c r="E414" i="4"/>
  <c r="D409" i="1" s="1"/>
  <c r="E415" i="4"/>
  <c r="D410" i="1" s="1"/>
  <c r="G1046" i="1"/>
  <c r="H522" i="1"/>
  <c r="G522" i="1"/>
  <c r="C286" i="1"/>
  <c r="F290" i="4"/>
  <c r="E641" i="4"/>
  <c r="D633" i="1"/>
  <c r="D413" i="4"/>
  <c r="D414" i="4" s="1"/>
  <c r="D291" i="4"/>
  <c r="C285" i="1"/>
  <c r="F289" i="4"/>
  <c r="F408" i="4"/>
  <c r="C403" i="1"/>
  <c r="H2" i="1"/>
  <c r="G2" i="1"/>
  <c r="D639" i="4"/>
  <c r="F412" i="4"/>
  <c r="C407" i="1"/>
  <c r="F636" i="4"/>
  <c r="C630" i="1"/>
  <c r="G147" i="1"/>
  <c r="H147" i="1"/>
  <c r="E642" i="4"/>
  <c r="D634" i="1"/>
  <c r="G1152" i="1"/>
  <c r="H1152" i="1"/>
  <c r="K3" i="9"/>
  <c r="H293" i="1"/>
  <c r="G293" i="1"/>
  <c r="G1435" i="1"/>
  <c r="H1435" i="1"/>
  <c r="H629" i="1"/>
  <c r="G629" i="1"/>
  <c r="N3" i="9"/>
  <c r="I11" i="3"/>
  <c r="E298" i="9"/>
  <c r="I9" i="3" s="1"/>
  <c r="B299" i="9"/>
  <c r="H276" i="9"/>
  <c r="E276" i="9" s="1"/>
  <c r="D984" i="1"/>
  <c r="H984" i="1" s="1"/>
  <c r="F407" i="4"/>
  <c r="C402" i="1"/>
  <c r="G984" i="1" l="1"/>
  <c r="F414" i="4"/>
  <c r="C409" i="1"/>
  <c r="H630" i="1"/>
  <c r="G630" i="1"/>
  <c r="H8" i="3"/>
  <c r="F639" i="4"/>
  <c r="C633" i="1"/>
  <c r="H403" i="1"/>
  <c r="G403" i="1"/>
  <c r="F291" i="4"/>
  <c r="C287" i="1"/>
  <c r="E275" i="9"/>
  <c r="B276" i="9"/>
  <c r="E646" i="4"/>
  <c r="D636" i="1"/>
  <c r="G407" i="1"/>
  <c r="H407" i="1"/>
  <c r="D640" i="4"/>
  <c r="D641" i="4" s="1"/>
  <c r="D415" i="4"/>
  <c r="F413" i="4"/>
  <c r="C408" i="1"/>
  <c r="H286" i="1"/>
  <c r="G286" i="1"/>
  <c r="G402" i="1"/>
  <c r="H402" i="1"/>
  <c r="G285" i="1"/>
  <c r="H285" i="1"/>
  <c r="E645" i="4"/>
  <c r="D635" i="1"/>
  <c r="I18" i="3" l="1"/>
  <c r="D639" i="1"/>
  <c r="F415" i="4"/>
  <c r="C410" i="1"/>
  <c r="H633" i="1"/>
  <c r="G633" i="1"/>
  <c r="D642" i="4"/>
  <c r="F640" i="4"/>
  <c r="C634" i="1"/>
  <c r="I19" i="3"/>
  <c r="D640" i="1"/>
  <c r="F641" i="4"/>
  <c r="C635" i="1"/>
  <c r="G409" i="1"/>
  <c r="H409" i="1"/>
  <c r="M3" i="9"/>
  <c r="I8" i="3"/>
  <c r="H408" i="1"/>
  <c r="G408" i="1"/>
  <c r="G287" i="1"/>
  <c r="H287" i="1"/>
  <c r="D646" i="4" l="1"/>
  <c r="F642" i="4"/>
  <c r="C636" i="1"/>
  <c r="H634" i="1"/>
  <c r="G634" i="1"/>
  <c r="D645" i="4"/>
  <c r="G410" i="1"/>
  <c r="H410" i="1"/>
  <c r="H635" i="1"/>
  <c r="G635" i="1"/>
  <c r="F646" i="4" l="1"/>
  <c r="H19" i="3"/>
  <c r="C640" i="1"/>
  <c r="H636" i="1"/>
  <c r="G636" i="1"/>
  <c r="F645" i="4"/>
  <c r="H18" i="3"/>
  <c r="C639" i="1"/>
  <c r="H7" i="3" l="1"/>
  <c r="J3" i="9" s="1"/>
  <c r="G640" i="1"/>
  <c r="H640" i="1"/>
  <c r="H639" i="1"/>
  <c r="G639" i="1"/>
  <c r="I7" i="3" l="1"/>
  <c r="M272" i="9"/>
  <c r="L272" i="9"/>
  <c r="H18" i="9"/>
  <c r="G18" i="9"/>
  <c r="K9" i="9"/>
  <c r="L15" i="9"/>
  <c r="J7" i="9"/>
  <c r="I12" i="9"/>
  <c r="I9" i="9"/>
  <c r="H16" i="9"/>
  <c r="K8" i="9"/>
  <c r="J13" i="9"/>
  <c r="J9" i="9"/>
  <c r="H15" i="9"/>
  <c r="I17" i="9"/>
  <c r="J8" i="9"/>
  <c r="K5" i="9"/>
  <c r="J10" i="9"/>
  <c r="M16" i="9"/>
  <c r="I8" i="9"/>
  <c r="M15" i="9"/>
  <c r="I5" i="9"/>
  <c r="K11" i="9"/>
  <c r="J17" i="9"/>
  <c r="I6" i="9"/>
  <c r="K12" i="9"/>
  <c r="I13" i="9"/>
  <c r="J6" i="9"/>
  <c r="I11" i="9"/>
  <c r="H17" i="9"/>
  <c r="K10" i="9"/>
  <c r="G16" i="9"/>
  <c r="K7" i="9"/>
  <c r="J12" i="9"/>
  <c r="J5" i="9"/>
  <c r="L16" i="9"/>
  <c r="G17" i="9"/>
  <c r="I7" i="9"/>
  <c r="K13" i="9"/>
  <c r="J11" i="9"/>
  <c r="G15" i="9"/>
  <c r="K6" i="9"/>
  <c r="F272" i="9" l="1"/>
  <c r="F19" i="9" s="1"/>
  <c r="F16" i="9"/>
  <c r="E16" i="9"/>
  <c r="E8" i="9"/>
  <c r="B8" i="9" s="1"/>
  <c r="E18" i="9"/>
  <c r="B18" i="9" s="1"/>
  <c r="E7" i="9"/>
  <c r="B7" i="9" s="1"/>
  <c r="E5" i="9"/>
  <c r="B5" i="9" s="1"/>
  <c r="E10" i="9"/>
  <c r="B10" i="9" s="1"/>
  <c r="E15" i="9"/>
  <c r="E12" i="9"/>
  <c r="B12" i="9" s="1"/>
  <c r="E13" i="9"/>
  <c r="B13" i="9" s="1"/>
  <c r="F15" i="9"/>
  <c r="E17" i="9"/>
  <c r="B17" i="9" s="1"/>
  <c r="E11" i="9"/>
  <c r="B11" i="9" s="1"/>
  <c r="E6" i="9"/>
  <c r="B6" i="9" s="1"/>
  <c r="E9" i="9"/>
  <c r="B9" i="9" s="1"/>
  <c r="F14" i="9" l="1"/>
  <c r="F3" i="9" s="1"/>
  <c r="B272" i="9"/>
  <c r="B16" i="9"/>
  <c r="E14" i="9"/>
  <c r="E4" i="9"/>
  <c r="B1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<sst xmlns="http://schemas.openxmlformats.org/spreadsheetml/2006/main" count="4313" uniqueCount="3393">
  <si>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</si>
  <si>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</si>
  <si>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</si>
  <si>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</si>
  <si>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</si>
  <si>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</si>
  <si>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</si>
  <si>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</si>
  <si>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</si>
  <si>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</si>
  <si>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</si>
  <si>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</si>
  <si>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</si>
  <si>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</si>
  <si>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</si>
  <si>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</si>
  <si>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</si>
  <si>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</si>
  <si>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</si>
  <si>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</si>
  <si>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</si>
  <si>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</si>
  <si>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</si>
  <si>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</si>
  <si>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</si>
  <si>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</si>
  <si>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</si>
  <si>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</si>
  <si>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</si>
  <si>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</si>
  <si>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</si>
  <si>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DONJI LAPAC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</si>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</sst>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4308985</v>
      </c>
      <c r="D2" s="6">
        <f>'PR-RAS'!E6</f>
        <v>4966183.0600000005</v>
      </c>
      <c r="E2" s="6">
        <v>0</v>
      </c>
      <c r="F2" s="6">
        <v>0</v>
      </c>
      <c r="G2" s="7">
        <f t="shared" ref="G2:G264" si="0">(B2/1000)*(C2*1+D2*2)</f>
        <v>14241.351120000001</v>
      </c>
      <c r="H2" s="7">
        <f t="shared" ref="H2:H264" si="1">ABS(C2-ROUND(C2,0))+ABS(D2-ROUND(D2,0))</f>
        <v>6.0000000521540642E-2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3614538</v>
      </c>
      <c r="D46" s="1">
        <f>'PR-RAS'!E50</f>
        <v>3507938.94</v>
      </c>
      <c r="E46" s="1">
        <v>0</v>
      </c>
      <c r="F46" s="1">
        <v>0</v>
      </c>
      <c r="G46" s="2">
        <f t="shared" si="0"/>
        <v>478368.71459999995</v>
      </c>
      <c r="H46" s="2">
        <f t="shared" si="1"/>
        <v>6.0000000055879354E-2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103880</v>
      </c>
      <c r="D55" s="1">
        <f>'PR-RAS'!E59</f>
        <v>93795.5</v>
      </c>
      <c r="E55" s="1">
        <v>0</v>
      </c>
      <c r="F55" s="1">
        <v>0</v>
      </c>
      <c r="G55" s="2">
        <f t="shared" si="0"/>
        <v>15739.433999999999</v>
      </c>
      <c r="H55" s="2">
        <f t="shared" si="1"/>
        <v>0.5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58028</v>
      </c>
      <c r="D56" s="1">
        <f>'PR-RAS'!E60</f>
        <v>62900</v>
      </c>
      <c r="E56" s="1">
        <v>0</v>
      </c>
      <c r="F56" s="1">
        <v>0</v>
      </c>
      <c r="G56" s="2">
        <f t="shared" si="0"/>
        <v>10110.540000000001</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45852</v>
      </c>
      <c r="D57" s="1">
        <f>'PR-RAS'!E61</f>
        <v>30895.5</v>
      </c>
      <c r="E57" s="1">
        <v>0</v>
      </c>
      <c r="F57" s="1">
        <v>0</v>
      </c>
      <c r="G57" s="2">
        <f t="shared" si="0"/>
        <v>6028.0079999999998</v>
      </c>
      <c r="H57" s="2">
        <f t="shared" si="1"/>
        <v>0.5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3461018</v>
      </c>
      <c r="D64" s="1">
        <f>'PR-RAS'!E68</f>
        <v>3356666.25</v>
      </c>
      <c r="E64" s="1">
        <v>0</v>
      </c>
      <c r="F64" s="1">
        <v>0</v>
      </c>
      <c r="G64" s="2">
        <f t="shared" si="0"/>
        <v>640984.08149999997</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3461018</v>
      </c>
      <c r="D65" s="1">
        <f>'PR-RAS'!E69</f>
        <v>3356666.25</v>
      </c>
      <c r="E65" s="1">
        <v>0</v>
      </c>
      <c r="F65" s="1">
        <v>0</v>
      </c>
      <c r="G65" s="2">
        <f t="shared" si="0"/>
        <v>651158.43200000003</v>
      </c>
      <c r="H65" s="2">
        <f t="shared" si="1"/>
        <v>0.25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49640</v>
      </c>
      <c r="D73" s="1">
        <f>'PR-RAS'!E77</f>
        <v>57477.19</v>
      </c>
      <c r="E73" s="1">
        <v>0</v>
      </c>
      <c r="F73" s="1">
        <v>0</v>
      </c>
      <c r="G73" s="2">
        <f t="shared" si="0"/>
        <v>11850.79536</v>
      </c>
      <c r="H73" s="2">
        <f t="shared" si="1"/>
        <v>0.19000000000232831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49640</v>
      </c>
      <c r="D76" s="1">
        <f>'PR-RAS'!E80</f>
        <v>57477.19</v>
      </c>
      <c r="E76" s="1">
        <v>0</v>
      </c>
      <c r="F76" s="1">
        <v>0</v>
      </c>
      <c r="G76" s="2">
        <f t="shared" si="0"/>
        <v>12344.5785</v>
      </c>
      <c r="H76" s="2">
        <f t="shared" si="1"/>
        <v>0.19000000000232831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261</v>
      </c>
      <c r="D78" s="1">
        <f>'PR-RAS'!E82</f>
        <v>5773.12</v>
      </c>
      <c r="E78" s="1">
        <v>0</v>
      </c>
      <c r="F78" s="1">
        <v>0</v>
      </c>
      <c r="G78" s="2">
        <f t="shared" si="0"/>
        <v>909.15747999999996</v>
      </c>
      <c r="H78" s="2">
        <f t="shared" si="1"/>
        <v>0.11999999999989086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261</v>
      </c>
      <c r="D79" s="1">
        <f>'PR-RAS'!E83</f>
        <v>4980.12</v>
      </c>
      <c r="E79" s="1">
        <v>0</v>
      </c>
      <c r="F79" s="1">
        <v>0</v>
      </c>
      <c r="G79" s="2">
        <f t="shared" si="0"/>
        <v>797.25671999999997</v>
      </c>
      <c r="H79" s="2">
        <f t="shared" si="1"/>
        <v>0.11999999999989086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261</v>
      </c>
      <c r="D81" s="1">
        <f>'PR-RAS'!E85</f>
        <v>0.12</v>
      </c>
      <c r="E81" s="1">
        <v>0</v>
      </c>
      <c r="F81" s="1">
        <v>0</v>
      </c>
      <c r="G81" s="2">
        <f t="shared" si="0"/>
        <v>20.8992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4980</v>
      </c>
      <c r="E84" s="1">
        <v>0</v>
      </c>
      <c r="F84" s="1">
        <v>0</v>
      </c>
      <c r="G84" s="2">
        <f t="shared" si="0"/>
        <v>826.68000000000006</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793</v>
      </c>
      <c r="E87" s="1">
        <v>0</v>
      </c>
      <c r="F87" s="1">
        <v>0</v>
      </c>
      <c r="G87" s="2">
        <f t="shared" si="0"/>
        <v>136.39599999999999</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793</v>
      </c>
      <c r="E93" s="1">
        <v>0</v>
      </c>
      <c r="F93" s="1">
        <v>0</v>
      </c>
      <c r="G93" s="2">
        <f t="shared" si="0"/>
        <v>145.91200000000001</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1968</v>
      </c>
      <c r="D102" s="1">
        <f>'PR-RAS'!E106</f>
        <v>6000</v>
      </c>
      <c r="E102" s="1">
        <v>0</v>
      </c>
      <c r="F102" s="1">
        <v>0</v>
      </c>
      <c r="G102" s="2">
        <f t="shared" si="0"/>
        <v>1410.768</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1968</v>
      </c>
      <c r="D108" s="1">
        <f>'PR-RAS'!E112</f>
        <v>6000</v>
      </c>
      <c r="E108" s="1">
        <v>0</v>
      </c>
      <c r="F108" s="1">
        <v>0</v>
      </c>
      <c r="G108" s="2">
        <f t="shared" si="0"/>
        <v>1494.576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1968</v>
      </c>
      <c r="D113" s="1">
        <f>'PR-RAS'!E117</f>
        <v>6000</v>
      </c>
      <c r="E113" s="1">
        <v>0</v>
      </c>
      <c r="F113" s="1">
        <v>0</v>
      </c>
      <c r="G113" s="2">
        <f t="shared" si="0"/>
        <v>1564.4159999999999</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685002</v>
      </c>
      <c r="D129" s="1">
        <f>'PR-RAS'!E133</f>
        <v>1397949.72</v>
      </c>
      <c r="E129" s="1">
        <v>0</v>
      </c>
      <c r="F129" s="1">
        <v>0</v>
      </c>
      <c r="G129" s="2">
        <f t="shared" si="0"/>
        <v>445555.38432000001</v>
      </c>
      <c r="H129" s="2">
        <f t="shared" si="1"/>
        <v>0.28000000002793968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685002</v>
      </c>
      <c r="D130" s="1">
        <f>'PR-RAS'!E134</f>
        <v>1397949.72</v>
      </c>
      <c r="E130" s="1">
        <v>0</v>
      </c>
      <c r="F130" s="1">
        <v>0</v>
      </c>
      <c r="G130" s="2">
        <f t="shared" si="0"/>
        <v>449036.28576</v>
      </c>
      <c r="H130" s="2">
        <f t="shared" si="1"/>
        <v>0.28000000002793968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685002</v>
      </c>
      <c r="D131" s="1">
        <f>'PR-RAS'!E135</f>
        <v>966042.04</v>
      </c>
      <c r="E131" s="1">
        <v>0</v>
      </c>
      <c r="F131" s="1">
        <v>0</v>
      </c>
      <c r="G131" s="2">
        <f t="shared" si="0"/>
        <v>340221.19040000002</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431907.68</v>
      </c>
      <c r="E132" s="1">
        <v>0</v>
      </c>
      <c r="F132" s="1">
        <v>0</v>
      </c>
      <c r="G132" s="2">
        <f t="shared" si="0"/>
        <v>113159.81216</v>
      </c>
      <c r="H132" s="2">
        <f t="shared" si="1"/>
        <v>0.32000000000698492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7216</v>
      </c>
      <c r="D135" s="1">
        <f>'PR-RAS'!E139</f>
        <v>48521.279999999999</v>
      </c>
      <c r="E135" s="1">
        <v>0</v>
      </c>
      <c r="F135" s="1">
        <v>0</v>
      </c>
      <c r="G135" s="2">
        <f t="shared" si="0"/>
        <v>13970.64704</v>
      </c>
      <c r="H135" s="2">
        <f t="shared" si="1"/>
        <v>0.27999999999883585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7216</v>
      </c>
      <c r="D146" s="1">
        <f>'PR-RAS'!E150</f>
        <v>48521.279999999999</v>
      </c>
      <c r="E146" s="1">
        <v>0</v>
      </c>
      <c r="F146" s="1">
        <v>0</v>
      </c>
      <c r="G146" s="2">
        <f t="shared" si="0"/>
        <v>15117.491199999999</v>
      </c>
      <c r="H146" s="2">
        <f t="shared" si="1"/>
        <v>0.27999999999883585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4015898</v>
      </c>
      <c r="D147" s="1">
        <f>'PR-RAS'!E151</f>
        <v>4779468.72</v>
      </c>
      <c r="E147" s="1">
        <v>0</v>
      </c>
      <c r="F147" s="1">
        <v>0</v>
      </c>
      <c r="G147" s="2">
        <f t="shared" si="0"/>
        <v>1981925.9742399999</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3120673</v>
      </c>
      <c r="D148" s="1">
        <f>'PR-RAS'!E152</f>
        <v>3565386.7399999998</v>
      </c>
      <c r="E148" s="1">
        <v>0</v>
      </c>
      <c r="F148" s="1">
        <v>0</v>
      </c>
      <c r="G148" s="2">
        <f t="shared" si="0"/>
        <v>1506962.6325600001</v>
      </c>
      <c r="H148" s="2">
        <f t="shared" si="1"/>
        <v>0.26000000024214387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2584943</v>
      </c>
      <c r="D149" s="1">
        <f>'PR-RAS'!E153</f>
        <v>2965512.73</v>
      </c>
      <c r="E149" s="1">
        <v>0</v>
      </c>
      <c r="F149" s="1">
        <v>0</v>
      </c>
      <c r="G149" s="2">
        <f t="shared" si="0"/>
        <v>1260363.3320800001</v>
      </c>
      <c r="H149" s="2">
        <f t="shared" si="1"/>
        <v>0.27000000001862645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2584943</v>
      </c>
      <c r="D150" s="1">
        <f>'PR-RAS'!E154</f>
        <v>2965512.73</v>
      </c>
      <c r="E150" s="1">
        <v>0</v>
      </c>
      <c r="F150" s="1">
        <v>0</v>
      </c>
      <c r="G150" s="2">
        <f t="shared" si="0"/>
        <v>1268879.30054</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109099</v>
      </c>
      <c r="D154" s="1">
        <f>'PR-RAS'!E158</f>
        <v>108948.11</v>
      </c>
      <c r="E154" s="1">
        <v>0</v>
      </c>
      <c r="F154" s="1">
        <v>0</v>
      </c>
      <c r="G154" s="2">
        <f t="shared" si="0"/>
        <v>50030.268659999994</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426631</v>
      </c>
      <c r="D155" s="1">
        <f>'PR-RAS'!E159</f>
        <v>490925.9</v>
      </c>
      <c r="E155" s="1">
        <v>0</v>
      </c>
      <c r="F155" s="1">
        <v>0</v>
      </c>
      <c r="G155" s="2">
        <f t="shared" si="0"/>
        <v>216906.3512</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426631</v>
      </c>
      <c r="D157" s="1">
        <f>'PR-RAS'!E161</f>
        <v>490925.9</v>
      </c>
      <c r="E157" s="1">
        <v>0</v>
      </c>
      <c r="F157" s="1">
        <v>0</v>
      </c>
      <c r="G157" s="2">
        <f t="shared" si="0"/>
        <v>219723.3168</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690212</v>
      </c>
      <c r="D159" s="1">
        <f>'PR-RAS'!E163</f>
        <v>978492.78</v>
      </c>
      <c r="E159" s="1">
        <v>0</v>
      </c>
      <c r="F159" s="1">
        <v>0</v>
      </c>
      <c r="G159" s="2">
        <f t="shared" si="0"/>
        <v>418257.21448000002</v>
      </c>
      <c r="H159" s="2">
        <f t="shared" si="1"/>
        <v>0.21999999997206032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110262</v>
      </c>
      <c r="D160" s="1">
        <f>'PR-RAS'!E164</f>
        <v>170055.59000000003</v>
      </c>
      <c r="E160" s="1">
        <v>0</v>
      </c>
      <c r="F160" s="1">
        <v>0</v>
      </c>
      <c r="G160" s="2">
        <f t="shared" si="0"/>
        <v>71609.335620000013</v>
      </c>
      <c r="H160" s="2">
        <f t="shared" si="1"/>
        <v>0.40999999997438863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5218</v>
      </c>
      <c r="D161" s="1">
        <f>'PR-RAS'!E165</f>
        <v>13818.2</v>
      </c>
      <c r="E161" s="1">
        <v>0</v>
      </c>
      <c r="F161" s="1">
        <v>0</v>
      </c>
      <c r="G161" s="2">
        <f t="shared" si="0"/>
        <v>5256.7040000000006</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105044</v>
      </c>
      <c r="D162" s="1">
        <f>'PR-RAS'!E166</f>
        <v>156237.39000000001</v>
      </c>
      <c r="E162" s="1">
        <v>0</v>
      </c>
      <c r="F162" s="1">
        <v>0</v>
      </c>
      <c r="G162" s="2">
        <f t="shared" si="0"/>
        <v>67220.523580000008</v>
      </c>
      <c r="H162" s="2">
        <f t="shared" si="1"/>
        <v>0.39000000001396984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429027</v>
      </c>
      <c r="D165" s="1">
        <f>'PR-RAS'!E169</f>
        <v>675062.48</v>
      </c>
      <c r="E165" s="1">
        <v>0</v>
      </c>
      <c r="F165" s="1">
        <v>0</v>
      </c>
      <c r="G165" s="2">
        <f t="shared" si="0"/>
        <v>291780.92144000001</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47281</v>
      </c>
      <c r="D166" s="1">
        <f>'PR-RAS'!E170</f>
        <v>35482.839999999997</v>
      </c>
      <c r="E166" s="1">
        <v>0</v>
      </c>
      <c r="F166" s="1">
        <v>0</v>
      </c>
      <c r="G166" s="2">
        <f t="shared" si="0"/>
        <v>19510.7022</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68856</v>
      </c>
      <c r="D167" s="1">
        <f>'PR-RAS'!E171</f>
        <v>68961.490000000005</v>
      </c>
      <c r="E167" s="1">
        <v>0</v>
      </c>
      <c r="F167" s="1">
        <v>0</v>
      </c>
      <c r="G167" s="2">
        <f t="shared" si="0"/>
        <v>34325.310680000002</v>
      </c>
      <c r="H167" s="2">
        <f t="shared" si="1"/>
        <v>0.49000000000523869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312378</v>
      </c>
      <c r="D168" s="1">
        <f>'PR-RAS'!E172</f>
        <v>568021.93999999994</v>
      </c>
      <c r="E168" s="1">
        <v>0</v>
      </c>
      <c r="F168" s="1">
        <v>0</v>
      </c>
      <c r="G168" s="2">
        <f t="shared" si="0"/>
        <v>241886.45395999998</v>
      </c>
      <c r="H168" s="2">
        <f t="shared" si="1"/>
        <v>6.0000000055879354E-2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512</v>
      </c>
      <c r="D169" s="1">
        <f>'PR-RAS'!E173</f>
        <v>1796.3</v>
      </c>
      <c r="E169" s="1">
        <v>0</v>
      </c>
      <c r="F169" s="1">
        <v>0</v>
      </c>
      <c r="G169" s="2">
        <f t="shared" si="0"/>
        <v>689.57280000000014</v>
      </c>
      <c r="H169" s="2">
        <f t="shared" si="1"/>
        <v>0.29999999999995453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799.91</v>
      </c>
      <c r="E172" s="1">
        <v>0</v>
      </c>
      <c r="F172" s="1">
        <v>0</v>
      </c>
      <c r="G172" s="2">
        <f t="shared" si="0"/>
        <v>273.56922000000003</v>
      </c>
      <c r="H172" s="2">
        <f t="shared" si="1"/>
        <v>9.0000000000031832E-2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125523</v>
      </c>
      <c r="D173" s="1">
        <f>'PR-RAS'!E177</f>
        <v>114772.19999999998</v>
      </c>
      <c r="E173" s="1">
        <v>0</v>
      </c>
      <c r="F173" s="1">
        <v>0</v>
      </c>
      <c r="G173" s="2">
        <f t="shared" si="0"/>
        <v>61071.592799999991</v>
      </c>
      <c r="H173" s="2">
        <f t="shared" si="1"/>
        <v>0.1999999999825377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19817</v>
      </c>
      <c r="D174" s="1">
        <f>'PR-RAS'!E178</f>
        <v>21771.01</v>
      </c>
      <c r="E174" s="1">
        <v>0</v>
      </c>
      <c r="F174" s="1">
        <v>0</v>
      </c>
      <c r="G174" s="2">
        <f t="shared" si="0"/>
        <v>10961.110459999998</v>
      </c>
      <c r="H174" s="2">
        <f t="shared" si="1"/>
        <v>9.9999999983992893E-3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47738</v>
      </c>
      <c r="D175" s="1">
        <f>'PR-RAS'!E179</f>
        <v>30636.25</v>
      </c>
      <c r="E175" s="1">
        <v>0</v>
      </c>
      <c r="F175" s="1">
        <v>0</v>
      </c>
      <c r="G175" s="2">
        <f t="shared" si="0"/>
        <v>18967.826999999997</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6198</v>
      </c>
      <c r="D176" s="1">
        <f>'PR-RAS'!E180</f>
        <v>2160</v>
      </c>
      <c r="E176" s="1">
        <v>0</v>
      </c>
      <c r="F176" s="1">
        <v>0</v>
      </c>
      <c r="G176" s="2">
        <f t="shared" si="0"/>
        <v>1840.6499999999999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13146</v>
      </c>
      <c r="D177" s="1">
        <f>'PR-RAS'!E181</f>
        <v>13108.65</v>
      </c>
      <c r="E177" s="1">
        <v>0</v>
      </c>
      <c r="F177" s="1">
        <v>0</v>
      </c>
      <c r="G177" s="2">
        <f t="shared" si="0"/>
        <v>6927.9408000000003</v>
      </c>
      <c r="H177" s="2">
        <f t="shared" si="1"/>
        <v>0.3500000000003638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1038</v>
      </c>
      <c r="D178" s="1">
        <f>'PR-RAS'!E182</f>
        <v>1037.52</v>
      </c>
      <c r="E178" s="1">
        <v>0</v>
      </c>
      <c r="F178" s="1">
        <v>0</v>
      </c>
      <c r="G178" s="2">
        <f t="shared" si="0"/>
        <v>551.00807999999995</v>
      </c>
      <c r="H178" s="2">
        <f t="shared" si="1"/>
        <v>0.48000000000001819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6285</v>
      </c>
      <c r="D179" s="1">
        <f>'PR-RAS'!E183</f>
        <v>4717.5</v>
      </c>
      <c r="E179" s="1">
        <v>0</v>
      </c>
      <c r="F179" s="1">
        <v>0</v>
      </c>
      <c r="G179" s="2">
        <f t="shared" si="0"/>
        <v>2798.16</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21053</v>
      </c>
      <c r="D180" s="1">
        <f>'PR-RAS'!E184</f>
        <v>33641.269999999997</v>
      </c>
      <c r="E180" s="1">
        <v>0</v>
      </c>
      <c r="F180" s="1">
        <v>0</v>
      </c>
      <c r="G180" s="2">
        <f t="shared" si="0"/>
        <v>15812.061659999998</v>
      </c>
      <c r="H180" s="2">
        <f t="shared" si="1"/>
        <v>0.26999999999679858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5675</v>
      </c>
      <c r="D181" s="1">
        <f>'PR-RAS'!E185</f>
        <v>6000</v>
      </c>
      <c r="E181" s="1">
        <v>0</v>
      </c>
      <c r="F181" s="1">
        <v>0</v>
      </c>
      <c r="G181" s="2">
        <f t="shared" si="0"/>
        <v>3181.5</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4573</v>
      </c>
      <c r="D182" s="1">
        <f>'PR-RAS'!E186</f>
        <v>1700</v>
      </c>
      <c r="E182" s="1">
        <v>0</v>
      </c>
      <c r="F182" s="1">
        <v>0</v>
      </c>
      <c r="G182" s="2">
        <f t="shared" si="0"/>
        <v>1443.1130000000001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25400</v>
      </c>
      <c r="D184" s="1">
        <f>'PR-RAS'!E188</f>
        <v>18602.510000000002</v>
      </c>
      <c r="E184" s="1">
        <v>0</v>
      </c>
      <c r="F184" s="1">
        <v>0</v>
      </c>
      <c r="G184" s="2">
        <f t="shared" si="0"/>
        <v>11456.71866</v>
      </c>
      <c r="H184" s="2">
        <f t="shared" si="1"/>
        <v>0.48999999999796273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5602</v>
      </c>
      <c r="D186" s="1">
        <f>'PR-RAS'!E190</f>
        <v>4788.99</v>
      </c>
      <c r="E186" s="1">
        <v>0</v>
      </c>
      <c r="F186" s="1">
        <v>0</v>
      </c>
      <c r="G186" s="2">
        <f t="shared" si="0"/>
        <v>2808.2963</v>
      </c>
      <c r="H186" s="2">
        <f t="shared" si="1"/>
        <v>1.0000000000218279E-2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1239</v>
      </c>
      <c r="D187" s="1">
        <f>'PR-RAS'!E191</f>
        <v>3079.87</v>
      </c>
      <c r="E187" s="1">
        <v>0</v>
      </c>
      <c r="F187" s="1">
        <v>0</v>
      </c>
      <c r="G187" s="2">
        <f t="shared" si="0"/>
        <v>1376.1656399999999</v>
      </c>
      <c r="H187" s="2">
        <f t="shared" si="1"/>
        <v>0.13000000000010914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3268</v>
      </c>
      <c r="D188" s="1">
        <f>'PR-RAS'!E192</f>
        <v>3297.5</v>
      </c>
      <c r="E188" s="1">
        <v>0</v>
      </c>
      <c r="F188" s="1">
        <v>0</v>
      </c>
      <c r="G188" s="2">
        <f t="shared" si="0"/>
        <v>1844.3810000000001</v>
      </c>
      <c r="H188" s="2">
        <f t="shared" si="1"/>
        <v>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9350</v>
      </c>
      <c r="D189" s="1">
        <f>'PR-RAS'!E193</f>
        <v>22.5</v>
      </c>
      <c r="E189" s="1">
        <v>0</v>
      </c>
      <c r="F189" s="1">
        <v>0</v>
      </c>
      <c r="G189" s="2">
        <f t="shared" si="0"/>
        <v>1766.26</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5941</v>
      </c>
      <c r="D191" s="1">
        <f>'PR-RAS'!E195</f>
        <v>7413.65</v>
      </c>
      <c r="E191" s="1">
        <v>0</v>
      </c>
      <c r="F191" s="1">
        <v>0</v>
      </c>
      <c r="G191" s="2">
        <f t="shared" si="0"/>
        <v>3945.9769999999999</v>
      </c>
      <c r="H191" s="2">
        <f t="shared" si="1"/>
        <v>0.3500000000003638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3074</v>
      </c>
      <c r="D192" s="1">
        <f>'PR-RAS'!E196</f>
        <v>3897.88</v>
      </c>
      <c r="E192" s="1">
        <v>0</v>
      </c>
      <c r="F192" s="1">
        <v>0</v>
      </c>
      <c r="G192" s="2">
        <f t="shared" si="0"/>
        <v>2076.1241600000003</v>
      </c>
      <c r="H192" s="2">
        <f t="shared" si="1"/>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3074</v>
      </c>
      <c r="D206" s="1">
        <f>'PR-RAS'!E210</f>
        <v>3897.88</v>
      </c>
      <c r="E206" s="1">
        <v>0</v>
      </c>
      <c r="F206" s="1">
        <v>0</v>
      </c>
      <c r="G206" s="2">
        <f t="shared" si="0"/>
        <v>2228.3008</v>
      </c>
      <c r="H206" s="2">
        <f t="shared" si="1"/>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3074</v>
      </c>
      <c r="D207" s="1">
        <f>'PR-RAS'!E211</f>
        <v>3897.88</v>
      </c>
      <c r="E207" s="1">
        <v>0</v>
      </c>
      <c r="F207" s="1">
        <v>0</v>
      </c>
      <c r="G207" s="2">
        <f t="shared" si="0"/>
        <v>2239.17056</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201939</v>
      </c>
      <c r="D248" s="1">
        <f>'PR-RAS'!E252</f>
        <v>231691.32</v>
      </c>
      <c r="E248" s="1">
        <v>0</v>
      </c>
      <c r="F248" s="1">
        <v>0</v>
      </c>
      <c r="G248" s="2">
        <f t="shared" si="0"/>
        <v>164334.44508</v>
      </c>
      <c r="H248" s="2">
        <f t="shared" si="1"/>
        <v>0.32000000000698492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201939</v>
      </c>
      <c r="D255" s="1">
        <f>'PR-RAS'!E259</f>
        <v>231691.32</v>
      </c>
      <c r="E255" s="1">
        <v>0</v>
      </c>
      <c r="F255" s="1">
        <v>0</v>
      </c>
      <c r="G255" s="2">
        <f t="shared" si="0"/>
        <v>168991.69656000001</v>
      </c>
      <c r="H255" s="2">
        <f t="shared" si="1"/>
        <v>0.32000000000698492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201939</v>
      </c>
      <c r="D257" s="1">
        <f>'PR-RAS'!E261</f>
        <v>231691.32</v>
      </c>
      <c r="E257" s="1">
        <v>0</v>
      </c>
      <c r="F257" s="1">
        <v>0</v>
      </c>
      <c r="G257" s="2">
        <f t="shared" si="0"/>
        <v>170322.33984</v>
      </c>
      <c r="H257" s="2">
        <f t="shared" si="1"/>
        <v>0.32000000000698492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4015898</v>
      </c>
      <c r="D285" s="1">
        <f>'PR-RAS'!E289</f>
        <v>4779468.72</v>
      </c>
      <c r="E285" s="1">
        <v>0</v>
      </c>
      <c r="F285" s="1">
        <v>0</v>
      </c>
      <c r="G285" s="2">
        <f t="shared" si="8"/>
        <v>3855253.2649599994</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293087</v>
      </c>
      <c r="D286" s="1">
        <f>'PR-RAS'!E290</f>
        <v>186714.34000000078</v>
      </c>
      <c r="E286" s="1">
        <v>0</v>
      </c>
      <c r="F286" s="1">
        <v>0</v>
      </c>
      <c r="G286" s="2">
        <f t="shared" si="8"/>
        <v>189956.96880000044</v>
      </c>
      <c r="H286" s="2">
        <f t="shared" si="9"/>
        <v>0.34000000078231096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519643</v>
      </c>
      <c r="D288" s="1">
        <f>'PR-RAS'!E292</f>
        <v>799516.52</v>
      </c>
      <c r="E288" s="1">
        <v>0</v>
      </c>
      <c r="F288" s="1">
        <v>0</v>
      </c>
      <c r="G288" s="2">
        <f t="shared" si="8"/>
        <v>608060.02347999997</v>
      </c>
      <c r="H288" s="2">
        <f t="shared" si="9"/>
        <v>0.47999999998137355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5961</v>
      </c>
      <c r="D290" s="1">
        <f>'PR-RAS'!E294</f>
        <v>6096.37</v>
      </c>
      <c r="E290" s="1">
        <v>0</v>
      </c>
      <c r="F290" s="1">
        <v>0</v>
      </c>
      <c r="G290" s="2">
        <f t="shared" si="8"/>
        <v>5246.4308599999995</v>
      </c>
      <c r="H290" s="2">
        <f t="shared" si="9"/>
        <v>0.36999999999989086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39773</v>
      </c>
      <c r="D345" s="1">
        <f>'PR-RAS'!E350</f>
        <v>473097.33999999997</v>
      </c>
      <c r="E345" s="1">
        <v>0</v>
      </c>
      <c r="F345" s="1">
        <v>0</v>
      </c>
      <c r="G345" s="2">
        <f t="shared" si="8"/>
        <v>339172.88191999996</v>
      </c>
      <c r="H345" s="2">
        <f t="shared" si="9"/>
        <v>0.33999999996740371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39773</v>
      </c>
      <c r="D358" s="1">
        <f>'PR-RAS'!E363</f>
        <v>41189.660000000003</v>
      </c>
      <c r="E358" s="1">
        <v>0</v>
      </c>
      <c r="F358" s="1">
        <v>0</v>
      </c>
      <c r="G358" s="2">
        <f t="shared" si="8"/>
        <v>43608.378239999998</v>
      </c>
      <c r="H358" s="2">
        <f t="shared" si="9"/>
        <v>0.33999999999650754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39773</v>
      </c>
      <c r="D378" s="1">
        <f>'PR-RAS'!E383</f>
        <v>41189.660000000003</v>
      </c>
      <c r="E378" s="1">
        <v>0</v>
      </c>
      <c r="F378" s="1">
        <v>0</v>
      </c>
      <c r="G378" s="2">
        <f t="shared" si="8"/>
        <v>46051.424640000005</v>
      </c>
      <c r="H378" s="2">
        <f t="shared" si="9"/>
        <v>0.33999999999650754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39773</v>
      </c>
      <c r="D379" s="1">
        <f>'PR-RAS'!E384</f>
        <v>41189.660000000003</v>
      </c>
      <c r="E379" s="1">
        <v>0</v>
      </c>
      <c r="F379" s="1">
        <v>0</v>
      </c>
      <c r="G379" s="2">
        <f t="shared" si="8"/>
        <v>46173.576960000006</v>
      </c>
      <c r="H379" s="2">
        <f t="shared" si="9"/>
        <v>0.33999999999650754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431907.68</v>
      </c>
      <c r="E397" s="1">
        <v>0</v>
      </c>
      <c r="F397" s="1">
        <v>0</v>
      </c>
      <c r="G397" s="2">
        <f t="shared" si="8"/>
        <v>342070.88256</v>
      </c>
      <c r="H397" s="2">
        <f t="shared" si="9"/>
        <v>0.32000000000698492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431907.68</v>
      </c>
      <c r="E398" s="1">
        <v>0</v>
      </c>
      <c r="F398" s="1">
        <v>0</v>
      </c>
      <c r="G398" s="2">
        <f t="shared" si="8"/>
        <v>342934.69792000001</v>
      </c>
      <c r="H398" s="2">
        <f t="shared" si="9"/>
        <v>0.32000000000698492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39773</v>
      </c>
      <c r="D403" s="1">
        <f>'PR-RAS'!E408</f>
        <v>473097.33999999997</v>
      </c>
      <c r="E403" s="1">
        <v>0</v>
      </c>
      <c r="F403" s="1">
        <v>0</v>
      </c>
      <c r="G403" s="2">
        <f t="shared" si="8"/>
        <v>396359.00735999999</v>
      </c>
      <c r="H403" s="2">
        <f t="shared" si="9"/>
        <v>0.33999999996740371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727778</v>
      </c>
      <c r="D405" s="1">
        <f>'PR-RAS'!E410</f>
        <v>425348.59</v>
      </c>
      <c r="E405" s="1">
        <v>0</v>
      </c>
      <c r="F405" s="1">
        <v>0</v>
      </c>
      <c r="G405" s="2">
        <f t="shared" si="8"/>
        <v>637703.97272000008</v>
      </c>
      <c r="H405" s="2">
        <f t="shared" si="9"/>
        <v>0.40999999997438863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4308985</v>
      </c>
      <c r="D407" s="1">
        <f>'PR-RAS'!E412</f>
        <v>4966183.0600000005</v>
      </c>
      <c r="E407" s="1">
        <v>0</v>
      </c>
      <c r="F407" s="1">
        <v>0</v>
      </c>
      <c r="G407" s="2">
        <f t="shared" si="8"/>
        <v>5781988.5547200004</v>
      </c>
      <c r="H407" s="2">
        <f t="shared" si="9"/>
        <v>6.0000000521540642E-2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4055671</v>
      </c>
      <c r="D408" s="1">
        <f>'PR-RAS'!E413</f>
        <v>5252566.0599999996</v>
      </c>
      <c r="E408" s="1">
        <v>0</v>
      </c>
      <c r="F408" s="1">
        <v>0</v>
      </c>
      <c r="G408" s="2">
        <f t="shared" si="8"/>
        <v>5926246.8698399989</v>
      </c>
      <c r="H408" s="2">
        <f t="shared" si="9"/>
        <v>5.9999999590218067E-2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253314</v>
      </c>
      <c r="D409" s="1">
        <f>'PR-RAS'!E414</f>
        <v>0</v>
      </c>
      <c r="E409" s="1">
        <v>0</v>
      </c>
      <c r="F409" s="1">
        <v>0</v>
      </c>
      <c r="G409" s="2">
        <f t="shared" si="8"/>
        <v>103352.11199999999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286382.99999999907</v>
      </c>
      <c r="E410" s="1">
        <v>0</v>
      </c>
      <c r="F410" s="1">
        <v>0</v>
      </c>
      <c r="G410" s="2">
        <f t="shared" si="8"/>
        <v>234261.29399999924</v>
      </c>
      <c r="H410" s="2">
        <f t="shared" si="9"/>
        <v>9.3132257461547852E-10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374167.93</v>
      </c>
      <c r="E411" s="1">
        <v>0</v>
      </c>
      <c r="F411" s="1">
        <v>0</v>
      </c>
      <c r="G411" s="2">
        <f t="shared" si="8"/>
        <v>306817.70259999996</v>
      </c>
      <c r="H411" s="2">
        <f t="shared" si="9"/>
        <v>7.0000000006984919E-2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208135</v>
      </c>
      <c r="D412" s="1">
        <f>'PR-RAS'!E417</f>
        <v>0</v>
      </c>
      <c r="E412" s="1">
        <v>0</v>
      </c>
      <c r="F412" s="1">
        <v>0</v>
      </c>
      <c r="G412" s="2">
        <f t="shared" si="8"/>
        <v>85543.485000000001</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5961</v>
      </c>
      <c r="D413" s="1">
        <f>'PR-RAS'!E418</f>
        <v>6096.37</v>
      </c>
      <c r="E413" s="1">
        <v>0</v>
      </c>
      <c r="F413" s="1">
        <v>0</v>
      </c>
      <c r="G413" s="2">
        <f t="shared" si="8"/>
        <v>7479.3408799999988</v>
      </c>
      <c r="H413" s="2">
        <f t="shared" si="9"/>
        <v>0.36999999999989086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4308985</v>
      </c>
      <c r="D633" s="1">
        <f>'PR-RAS'!E639</f>
        <v>4966183.0600000005</v>
      </c>
      <c r="E633" s="1">
        <v>0</v>
      </c>
      <c r="F633" s="1">
        <v>0</v>
      </c>
      <c r="G633" s="2">
        <f t="shared" si="10"/>
        <v>9000533.9078400005</v>
      </c>
      <c r="H633" s="2">
        <f t="shared" si="11"/>
        <v>6.0000000521540642E-2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4055671</v>
      </c>
      <c r="D634" s="1">
        <f>'PR-RAS'!E640</f>
        <v>5252566.0599999996</v>
      </c>
      <c r="E634" s="1">
        <v>0</v>
      </c>
      <c r="F634" s="1">
        <v>0</v>
      </c>
      <c r="G634" s="2">
        <f t="shared" si="10"/>
        <v>9216988.3749599997</v>
      </c>
      <c r="H634" s="2">
        <f t="shared" si="11"/>
        <v>5.9999999590218067E-2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253314</v>
      </c>
      <c r="D635" s="1">
        <f>'PR-RAS'!E641</f>
        <v>0</v>
      </c>
      <c r="E635" s="1">
        <v>0</v>
      </c>
      <c r="F635" s="1">
        <v>0</v>
      </c>
      <c r="G635" s="2">
        <f t="shared" si="10"/>
        <v>160601.076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286382.99999999907</v>
      </c>
      <c r="E636" s="1">
        <v>0</v>
      </c>
      <c r="F636" s="1">
        <v>0</v>
      </c>
      <c r="G636" s="2">
        <f t="shared" si="10"/>
        <v>363706.40999999881</v>
      </c>
      <c r="H636" s="2">
        <f t="shared" si="11"/>
        <v>9.3132257461547852E-10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374167.93</v>
      </c>
      <c r="E637" s="1">
        <v>0</v>
      </c>
      <c r="F637" s="1">
        <v>0</v>
      </c>
      <c r="G637" s="2">
        <f t="shared" si="10"/>
        <v>475941.60696</v>
      </c>
      <c r="H637" s="2">
        <f t="shared" si="11"/>
        <v>7.0000000006984919E-2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208135</v>
      </c>
      <c r="D638" s="1">
        <f>'PR-RAS'!E644</f>
        <v>0</v>
      </c>
      <c r="E638" s="1">
        <v>0</v>
      </c>
      <c r="F638" s="1">
        <v>0</v>
      </c>
      <c r="G638" s="2">
        <f t="shared" si="10"/>
        <v>132581.995</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45179</v>
      </c>
      <c r="D639" s="1">
        <f>'PR-RAS'!E645</f>
        <v>87784.930000000924</v>
      </c>
      <c r="E639" s="1">
        <v>0</v>
      </c>
      <c r="F639" s="1">
        <v>0</v>
      </c>
      <c r="G639" s="2">
        <f t="shared" si="10"/>
        <v>140837.77268000119</v>
      </c>
      <c r="H639" s="2">
        <f t="shared" si="11"/>
        <v>6.9999999075662345E-2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260382</v>
      </c>
      <c r="D641" s="1">
        <f>'PR-RAS'!E647</f>
        <v>292482.03999999998</v>
      </c>
      <c r="E641" s="1">
        <v>0</v>
      </c>
      <c r="F641" s="1">
        <v>0</v>
      </c>
      <c r="G641" s="2">
        <f t="shared" si="10"/>
        <v>541021.49119999993</v>
      </c>
      <c r="H641" s="2">
        <f t="shared" si="11"/>
        <v>3.9999999979045242E-2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38340</v>
      </c>
      <c r="D642" s="1">
        <f>'PR-RAS'!E649</f>
        <v>48760.18</v>
      </c>
      <c r="E642" s="1">
        <v>0</v>
      </c>
      <c r="F642" s="1">
        <v>0</v>
      </c>
      <c r="G642" s="2">
        <f t="shared" si="10"/>
        <v>87086.490759999986</v>
      </c>
      <c r="H642" s="2">
        <f t="shared" si="11"/>
        <v>0.18000000000029104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4316608</v>
      </c>
      <c r="D643" s="1">
        <f>'PR-RAS'!E650</f>
        <v>5037417.04</v>
      </c>
      <c r="E643" s="1">
        <v>0</v>
      </c>
      <c r="F643" s="1">
        <v>0</v>
      </c>
      <c r="G643" s="2">
        <f t="shared" si="10"/>
        <v>9239305.8153600004</v>
      </c>
      <c r="H643" s="2">
        <f t="shared" si="11"/>
        <v>4.0000000037252903E-2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4306187</v>
      </c>
      <c r="D644" s="1">
        <f>'PR-RAS'!E651</f>
        <v>4961600.7</v>
      </c>
      <c r="E644" s="1">
        <v>0</v>
      </c>
      <c r="F644" s="1">
        <v>0</v>
      </c>
      <c r="G644" s="2">
        <f t="shared" si="10"/>
        <v>9149496.7412</v>
      </c>
      <c r="H644" s="2">
        <f t="shared" si="11"/>
        <v>0.29999999981373549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48761</v>
      </c>
      <c r="D645" s="1">
        <f>'PR-RAS'!E652</f>
        <v>124576.51999999955</v>
      </c>
      <c r="E645" s="1">
        <v>0</v>
      </c>
      <c r="F645" s="1">
        <v>0</v>
      </c>
      <c r="G645" s="2">
        <f t="shared" si="10"/>
        <v>191856.64175999942</v>
      </c>
      <c r="H645" s="2">
        <f t="shared" si="11"/>
        <v>0.48000000044703484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26</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26</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58028</v>
      </c>
      <c r="D657" s="1">
        <f>'PR-RAS'!E664</f>
        <v>62900</v>
      </c>
      <c r="E657" s="1">
        <v>0</v>
      </c>
      <c r="F657" s="1">
        <v>0</v>
      </c>
      <c r="G657" s="2">
        <f t="shared" si="10"/>
        <v>120591.16800000001</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45852</v>
      </c>
      <c r="D658" s="1">
        <f>'PR-RAS'!E665</f>
        <v>30895.5</v>
      </c>
      <c r="E658" s="1">
        <v>0</v>
      </c>
      <c r="F658" s="1">
        <v>0</v>
      </c>
      <c r="G658" s="2">
        <f t="shared" si="10"/>
        <v>70721.451000000001</v>
      </c>
      <c r="H658" s="2">
        <f t="shared" si="11"/>
        <v>0.5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3461018</v>
      </c>
      <c r="D668" s="1">
        <f>'PR-RAS'!E675</f>
        <v>3356666.25</v>
      </c>
      <c r="E668" s="1">
        <v>0</v>
      </c>
      <c r="F668" s="1">
        <v>0</v>
      </c>
      <c r="G668" s="2">
        <f t="shared" si="10"/>
        <v>6786291.7835000008</v>
      </c>
      <c r="H668" s="2">
        <f t="shared" si="11"/>
        <v>0.25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14060</v>
      </c>
      <c r="D709" s="1">
        <f>'PR-RAS'!E716</f>
        <v>17118.759999999998</v>
      </c>
      <c r="E709" s="1">
        <v>0</v>
      </c>
      <c r="F709" s="1">
        <v>0</v>
      </c>
      <c r="G709" s="2">
        <f t="shared" si="10"/>
        <v>34194.644159999996</v>
      </c>
      <c r="H709" s="2">
        <f t="shared" si="11"/>
        <v>0.24000000000160071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105044</v>
      </c>
      <c r="D711" s="1">
        <f>'PR-RAS'!E718</f>
        <v>156237.39000000001</v>
      </c>
      <c r="E711" s="1">
        <v>0</v>
      </c>
      <c r="F711" s="1">
        <v>0</v>
      </c>
      <c r="G711" s="2">
        <f t="shared" si="10"/>
        <v>296438.33380000002</v>
      </c>
      <c r="H711" s="2">
        <f t="shared" si="11"/>
        <v>0.39000000001396984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20303</v>
      </c>
      <c r="D715" s="1">
        <f>'PR-RAS'!E722</f>
        <v>33641.269999999997</v>
      </c>
      <c r="E715" s="1">
        <v>0</v>
      </c>
      <c r="F715" s="1">
        <v>0</v>
      </c>
      <c r="G715" s="2">
        <f t="shared" si="10"/>
        <v>62536.07555999999</v>
      </c>
      <c r="H715" s="2">
        <f t="shared" si="11"/>
        <v>0.26999999999679858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201939</v>
      </c>
      <c r="D817" s="1">
        <f>'PR-RAS'!E824</f>
        <v>231691.32</v>
      </c>
      <c r="E817" s="1">
        <v>0</v>
      </c>
      <c r="F817" s="1">
        <v>0</v>
      </c>
      <c r="G817" s="2">
        <f t="shared" si="18"/>
        <v>542902.45823999995</v>
      </c>
      <c r="H817" s="2">
        <f t="shared" si="19"/>
        <v>0.32000000000698492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2186346</v>
      </c>
      <c r="D984" s="6">
        <f>BILANCA!E6</f>
        <v>2746718.27</v>
      </c>
      <c r="E984" s="6">
        <v>0</v>
      </c>
      <c r="F984" s="6">
        <v>0</v>
      </c>
      <c r="G984" s="7">
        <f t="shared" ref="G984:G1241" si="22">B984/1000*C984+B984/500*D984</f>
        <v>7679.7825400000002</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1877203</v>
      </c>
      <c r="D985" s="1">
        <f>BILANCA!E7</f>
        <v>2329659.71</v>
      </c>
      <c r="E985" s="1">
        <v>0</v>
      </c>
      <c r="F985" s="1">
        <v>0</v>
      </c>
      <c r="G985" s="2">
        <f t="shared" si="22"/>
        <v>13073.044839999999</v>
      </c>
      <c r="H985" s="2">
        <f t="shared" si="19"/>
        <v>0.2900000000372529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1875238</v>
      </c>
      <c r="D990" s="1">
        <f>BILANCA!E12</f>
        <v>2327694.6</v>
      </c>
      <c r="E990" s="1">
        <v>0</v>
      </c>
      <c r="F990" s="1">
        <v>0</v>
      </c>
      <c r="G990" s="2">
        <f t="shared" si="22"/>
        <v>45714.390400000004</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197042</v>
      </c>
      <c r="D991" s="1">
        <f>BILANCA!E13</f>
        <v>628949.17999999993</v>
      </c>
      <c r="E991" s="1">
        <v>0</v>
      </c>
      <c r="F991" s="1">
        <v>0</v>
      </c>
      <c r="G991" s="2">
        <f t="shared" si="22"/>
        <v>11639.522879999999</v>
      </c>
      <c r="H991" s="2">
        <f t="shared" si="19"/>
        <v>0.17999999993480742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197042</v>
      </c>
      <c r="D993" s="1">
        <f>BILANCA!E15</f>
        <v>377666.5</v>
      </c>
      <c r="E993" s="1">
        <v>0</v>
      </c>
      <c r="F993" s="1">
        <v>0</v>
      </c>
      <c r="G993" s="2">
        <f t="shared" si="22"/>
        <v>9523.75</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251282.68</v>
      </c>
      <c r="E995" s="1">
        <v>0</v>
      </c>
      <c r="F995" s="1">
        <v>0</v>
      </c>
      <c r="G995" s="2">
        <f t="shared" si="22"/>
        <v>6030.7843199999998</v>
      </c>
      <c r="H995" s="2">
        <f t="shared" si="19"/>
        <v>0.32000000000698492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1404309</v>
      </c>
      <c r="D997" s="1">
        <f>BILANCA!E19</f>
        <v>1383668.29</v>
      </c>
      <c r="E997" s="1">
        <v>0</v>
      </c>
      <c r="F997" s="1">
        <v>0</v>
      </c>
      <c r="G997" s="2">
        <f t="shared" si="22"/>
        <v>58403.038120000005</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558650</v>
      </c>
      <c r="D998" s="1">
        <f>BILANCA!E20</f>
        <v>558649.68999999994</v>
      </c>
      <c r="E998" s="1">
        <v>0</v>
      </c>
      <c r="F998" s="1">
        <v>0</v>
      </c>
      <c r="G998" s="2">
        <f t="shared" si="22"/>
        <v>25139.240699999998</v>
      </c>
      <c r="H998" s="2">
        <f t="shared" si="19"/>
        <v>0.31000000005587935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25053</v>
      </c>
      <c r="D999" s="1">
        <f>BILANCA!E21</f>
        <v>25052.880000000001</v>
      </c>
      <c r="E999" s="1">
        <v>0</v>
      </c>
      <c r="F999" s="1">
        <v>0</v>
      </c>
      <c r="G999" s="2">
        <f t="shared" si="22"/>
        <v>1202.54016</v>
      </c>
      <c r="H999" s="2">
        <f t="shared" si="19"/>
        <v>0.11999999999898137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1166475</v>
      </c>
      <c r="D1000" s="1">
        <f>BILANCA!E22</f>
        <v>1166474.8899999999</v>
      </c>
      <c r="E1000" s="1">
        <v>0</v>
      </c>
      <c r="F1000" s="1">
        <v>0</v>
      </c>
      <c r="G1000" s="2">
        <f t="shared" si="22"/>
        <v>59490.221260000006</v>
      </c>
      <c r="H1000" s="2">
        <f t="shared" si="19"/>
        <v>0.11000000010244548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52273</v>
      </c>
      <c r="D1003" s="1">
        <f>BILANCA!E25</f>
        <v>52272.82</v>
      </c>
      <c r="E1003" s="1">
        <v>0</v>
      </c>
      <c r="F1003" s="1">
        <v>0</v>
      </c>
      <c r="G1003" s="2">
        <f t="shared" si="22"/>
        <v>3136.3728000000001</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366694</v>
      </c>
      <c r="D1004" s="1">
        <f>BILANCA!E26</f>
        <v>366693.95</v>
      </c>
      <c r="E1004" s="1">
        <v>0</v>
      </c>
      <c r="F1004" s="1">
        <v>0</v>
      </c>
      <c r="G1004" s="2">
        <f t="shared" si="22"/>
        <v>23101.719900000004</v>
      </c>
      <c r="H1004" s="2">
        <f t="shared" si="19"/>
        <v>4.9999999988358468E-2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764836</v>
      </c>
      <c r="D1006" s="1">
        <f>BILANCA!E28</f>
        <v>785475.94</v>
      </c>
      <c r="E1006" s="1">
        <v>0</v>
      </c>
      <c r="F1006" s="1">
        <v>0</v>
      </c>
      <c r="G1006" s="2">
        <f t="shared" si="22"/>
        <v>53723.121239999993</v>
      </c>
      <c r="H1006" s="2">
        <f t="shared" si="19"/>
        <v>6.0000000055879354E-2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273887</v>
      </c>
      <c r="D1013" s="1">
        <f>BILANCA!E35</f>
        <v>315077.13</v>
      </c>
      <c r="E1013" s="1">
        <v>0</v>
      </c>
      <c r="F1013" s="1">
        <v>0</v>
      </c>
      <c r="G1013" s="2">
        <f t="shared" si="22"/>
        <v>27121.237799999999</v>
      </c>
      <c r="H1013" s="2">
        <f t="shared" si="19"/>
        <v>0.13000000000465661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273887</v>
      </c>
      <c r="D1014" s="1">
        <f>BILANCA!E36</f>
        <v>315077.13</v>
      </c>
      <c r="E1014" s="1">
        <v>0</v>
      </c>
      <c r="F1014" s="1">
        <v>0</v>
      </c>
      <c r="G1014" s="2">
        <f t="shared" si="22"/>
        <v>28025.279060000001</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1965</v>
      </c>
      <c r="D1030" s="1">
        <f>BILANCA!E52</f>
        <v>1965.109999999986</v>
      </c>
      <c r="E1030" s="1">
        <v>0</v>
      </c>
      <c r="F1030" s="1">
        <v>0</v>
      </c>
      <c r="G1030" s="2">
        <f t="shared" si="22"/>
        <v>277.07533999999868</v>
      </c>
      <c r="H1030" s="2">
        <f t="shared" si="19"/>
        <v>0.10999999998603016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1965</v>
      </c>
      <c r="D1031" s="1">
        <f>BILANCA!E53</f>
        <v>1965.11</v>
      </c>
      <c r="E1031" s="1">
        <v>0</v>
      </c>
      <c r="F1031" s="1">
        <v>0</v>
      </c>
      <c r="G1031" s="2">
        <f t="shared" si="22"/>
        <v>282.97055999999998</v>
      </c>
      <c r="H1031" s="2">
        <f t="shared" si="19"/>
        <v>0.10999999999989996</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461247</v>
      </c>
      <c r="D1032" s="1">
        <f>BILANCA!E54</f>
        <v>467454.51</v>
      </c>
      <c r="E1032" s="1">
        <v>0</v>
      </c>
      <c r="F1032" s="1">
        <v>0</v>
      </c>
      <c r="G1032" s="2">
        <f t="shared" si="22"/>
        <v>68411.644979999997</v>
      </c>
      <c r="H1032" s="2">
        <f t="shared" si="19"/>
        <v>0.48999999999068677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461247</v>
      </c>
      <c r="D1033" s="1">
        <f>BILANCA!E55</f>
        <v>467454.51</v>
      </c>
      <c r="E1033" s="1">
        <v>0</v>
      </c>
      <c r="F1033" s="1">
        <v>0</v>
      </c>
      <c r="G1033" s="2">
        <f t="shared" si="22"/>
        <v>69807.801000000007</v>
      </c>
      <c r="H1033" s="2">
        <f t="shared" si="19"/>
        <v>0.48999999999068677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309143</v>
      </c>
      <c r="D1046" s="1">
        <f>BILANCA!E68</f>
        <v>417058.56</v>
      </c>
      <c r="E1046" s="1">
        <v>0</v>
      </c>
      <c r="F1046" s="1">
        <v>0</v>
      </c>
      <c r="G1046" s="2">
        <f t="shared" si="22"/>
        <v>72025.387560000003</v>
      </c>
      <c r="H1046" s="2">
        <f t="shared" si="19"/>
        <v>0.44000000000232831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48761</v>
      </c>
      <c r="D1047" s="1">
        <f>BILANCA!E69</f>
        <v>124576.52</v>
      </c>
      <c r="E1047" s="1">
        <v>0</v>
      </c>
      <c r="F1047" s="1">
        <v>0</v>
      </c>
      <c r="G1047" s="2">
        <f t="shared" si="22"/>
        <v>19066.49856</v>
      </c>
      <c r="H1047" s="2">
        <f t="shared" si="19"/>
        <v>0.47999999999592546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48761</v>
      </c>
      <c r="D1048" s="1">
        <f>BILANCA!E70</f>
        <v>124576.52</v>
      </c>
      <c r="E1048" s="1">
        <v>0</v>
      </c>
      <c r="F1048" s="1">
        <v>0</v>
      </c>
      <c r="G1048" s="2">
        <f t="shared" si="22"/>
        <v>19364.412600000003</v>
      </c>
      <c r="H1048" s="2">
        <f t="shared" si="19"/>
        <v>0.47999999999592546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48761</v>
      </c>
      <c r="D1050" s="1">
        <f>BILANCA!E72</f>
        <v>124576.52</v>
      </c>
      <c r="E1050" s="1">
        <v>0</v>
      </c>
      <c r="F1050" s="1">
        <v>0</v>
      </c>
      <c r="G1050" s="2">
        <f t="shared" si="22"/>
        <v>19960.240680000003</v>
      </c>
      <c r="H1050" s="2">
        <f t="shared" si="19"/>
        <v>0.47999999999592546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260382</v>
      </c>
      <c r="D1148" s="1">
        <f>BILANCA!E170</f>
        <v>292482.03999999998</v>
      </c>
      <c r="E1148" s="1">
        <v>0</v>
      </c>
      <c r="F1148" s="1">
        <v>0</v>
      </c>
      <c r="G1148" s="2">
        <f t="shared" si="22"/>
        <v>139482.10320000001</v>
      </c>
      <c r="H1148" s="2">
        <f t="shared" si="23"/>
        <v>3.9999999979045242E-2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260382</v>
      </c>
      <c r="D1149" s="1">
        <f>BILANCA!E171</f>
        <v>292482.03999999998</v>
      </c>
      <c r="E1149" s="1">
        <v>0</v>
      </c>
      <c r="F1149" s="1">
        <v>0</v>
      </c>
      <c r="G1149" s="2">
        <f t="shared" si="22"/>
        <v>140327.44928</v>
      </c>
      <c r="H1149" s="2">
        <f t="shared" si="23"/>
        <v>3.9999999979045242E-2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2186346</v>
      </c>
      <c r="D1152" s="1">
        <f>BILANCA!E175</f>
        <v>2746718.27</v>
      </c>
      <c r="E1152" s="1">
        <v>0</v>
      </c>
      <c r="F1152" s="1">
        <v>0</v>
      </c>
      <c r="G1152" s="2">
        <f t="shared" si="22"/>
        <v>1297883.24926</v>
      </c>
      <c r="H1152" s="2">
        <f t="shared" si="23"/>
        <v>0.27000000001862645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289992</v>
      </c>
      <c r="D1153" s="1">
        <f>BILANCA!E176</f>
        <v>323724.07999999996</v>
      </c>
      <c r="E1153" s="1">
        <v>0</v>
      </c>
      <c r="F1153" s="1">
        <v>0</v>
      </c>
      <c r="G1153" s="2">
        <f t="shared" si="22"/>
        <v>159364.8272</v>
      </c>
      <c r="H1153" s="2">
        <f t="shared" si="23"/>
        <v>7.9999999958090484E-2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287474</v>
      </c>
      <c r="D1154" s="1">
        <f>BILANCA!E177</f>
        <v>236205.87999999998</v>
      </c>
      <c r="E1154" s="1">
        <v>0</v>
      </c>
      <c r="F1154" s="1">
        <v>0</v>
      </c>
      <c r="G1154" s="2">
        <f t="shared" si="22"/>
        <v>129940.46496</v>
      </c>
      <c r="H1154" s="2">
        <f t="shared" si="23"/>
        <v>0.12000000002444722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207909</v>
      </c>
      <c r="D1155" s="1">
        <f>BILANCA!E178</f>
        <v>189509</v>
      </c>
      <c r="E1155" s="1">
        <v>0</v>
      </c>
      <c r="F1155" s="1">
        <v>0</v>
      </c>
      <c r="G1155" s="2">
        <f t="shared" si="22"/>
        <v>100951.44399999999</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48341</v>
      </c>
      <c r="D1156" s="1">
        <f>BILANCA!E179</f>
        <v>32404</v>
      </c>
      <c r="E1156" s="1">
        <v>0</v>
      </c>
      <c r="F1156" s="1">
        <v>0</v>
      </c>
      <c r="G1156" s="2">
        <f t="shared" si="22"/>
        <v>19574.776999999998</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875</v>
      </c>
      <c r="D1157" s="1">
        <f>BILANCA!E180</f>
        <v>406.58</v>
      </c>
      <c r="E1157" s="1">
        <v>0</v>
      </c>
      <c r="F1157" s="1">
        <v>0</v>
      </c>
      <c r="G1157" s="2">
        <f t="shared" si="22"/>
        <v>293.73983999999996</v>
      </c>
      <c r="H1157" s="2">
        <f t="shared" si="23"/>
        <v>0.42000000000001592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875</v>
      </c>
      <c r="D1160" s="1">
        <f>BILANCA!E183</f>
        <v>406.58</v>
      </c>
      <c r="E1160" s="1">
        <v>0</v>
      </c>
      <c r="F1160" s="1">
        <v>0</v>
      </c>
      <c r="G1160" s="2">
        <f t="shared" si="22"/>
        <v>298.80431999999996</v>
      </c>
      <c r="H1160" s="2">
        <f t="shared" si="23"/>
        <v>0.42000000000001592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23425</v>
      </c>
      <c r="D1163" s="1">
        <f>BILANCA!E186</f>
        <v>0</v>
      </c>
      <c r="E1163" s="1">
        <v>0</v>
      </c>
      <c r="F1163" s="1">
        <v>0</v>
      </c>
      <c r="G1163" s="2">
        <f t="shared" si="22"/>
        <v>4216.5</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6924</v>
      </c>
      <c r="D1165" s="1">
        <f>BILANCA!E188</f>
        <v>13886.3</v>
      </c>
      <c r="E1165" s="1">
        <v>0</v>
      </c>
      <c r="F1165" s="1">
        <v>0</v>
      </c>
      <c r="G1165" s="2">
        <f t="shared" si="22"/>
        <v>6314.7811999999994</v>
      </c>
      <c r="H1165" s="2">
        <f t="shared" si="23"/>
        <v>0.2999999999992724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2518</v>
      </c>
      <c r="D1166" s="1">
        <f>BILANCA!E189</f>
        <v>87518.2</v>
      </c>
      <c r="E1166" s="1">
        <v>0</v>
      </c>
      <c r="F1166" s="1">
        <v>0</v>
      </c>
      <c r="G1166" s="2">
        <f t="shared" si="22"/>
        <v>32492.4552</v>
      </c>
      <c r="H1166" s="2">
        <f t="shared" si="23"/>
        <v>0.19999999999708962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1896354</v>
      </c>
      <c r="D1214" s="1">
        <f>BILANCA!E237</f>
        <v>2422994.19</v>
      </c>
      <c r="E1214" s="1">
        <v>0</v>
      </c>
      <c r="F1214" s="1">
        <v>0</v>
      </c>
      <c r="G1214" s="2">
        <f t="shared" si="22"/>
        <v>1557481.08978</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1845214</v>
      </c>
      <c r="D1215" s="1">
        <f>BILANCA!E238</f>
        <v>2329659.71</v>
      </c>
      <c r="E1215" s="1">
        <v>0</v>
      </c>
      <c r="F1215" s="1">
        <v>0</v>
      </c>
      <c r="G1215" s="2">
        <f t="shared" si="22"/>
        <v>1509051.7534400001</v>
      </c>
      <c r="H1215" s="2">
        <f t="shared" si="23"/>
        <v>0.2900000000372529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1845214</v>
      </c>
      <c r="D1216" s="1">
        <f>BILANCA!E239</f>
        <v>2329659.71</v>
      </c>
      <c r="E1216" s="1">
        <v>0</v>
      </c>
      <c r="F1216" s="1">
        <v>0</v>
      </c>
      <c r="G1216" s="2">
        <f t="shared" si="22"/>
        <v>1515556.2868600001</v>
      </c>
      <c r="H1216" s="2">
        <f t="shared" si="23"/>
        <v>0.2900000000372529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1672011</v>
      </c>
      <c r="D1217" s="1">
        <f>BILANCA!E240</f>
        <v>2156456.35</v>
      </c>
      <c r="E1217" s="1">
        <v>0</v>
      </c>
      <c r="F1217" s="1">
        <v>0</v>
      </c>
      <c r="G1217" s="2">
        <f t="shared" si="22"/>
        <v>1400472.1458000001</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173203</v>
      </c>
      <c r="D1218" s="1">
        <f>BILANCA!E241</f>
        <v>173203.36</v>
      </c>
      <c r="E1218" s="1">
        <v>0</v>
      </c>
      <c r="F1218" s="1">
        <v>0</v>
      </c>
      <c r="G1218" s="2">
        <f t="shared" si="22"/>
        <v>122108.28419999999</v>
      </c>
      <c r="H1218" s="2">
        <f t="shared" si="23"/>
        <v>0.35999999998603016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45179</v>
      </c>
      <c r="D1222" s="1">
        <f>BILANCA!E245</f>
        <v>87784.93</v>
      </c>
      <c r="E1222" s="1">
        <v>0</v>
      </c>
      <c r="F1222" s="1">
        <v>0</v>
      </c>
      <c r="G1222" s="2">
        <f t="shared" si="22"/>
        <v>52758.977539999993</v>
      </c>
      <c r="H1222" s="2">
        <f t="shared" si="23"/>
        <v>7.0000000006984919E-2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728078</v>
      </c>
      <c r="D1223" s="1">
        <f>BILANCA!E246</f>
        <v>475191.93</v>
      </c>
      <c r="E1223" s="1">
        <v>0</v>
      </c>
      <c r="F1223" s="1">
        <v>0</v>
      </c>
      <c r="G1223" s="2">
        <f t="shared" si="22"/>
        <v>402830.84639999998</v>
      </c>
      <c r="H1223" s="2">
        <f t="shared" si="23"/>
        <v>7.0000000006984919E-2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728078</v>
      </c>
      <c r="D1224" s="1">
        <f>BILANCA!E247</f>
        <v>475191.93</v>
      </c>
      <c r="E1224" s="1">
        <v>0</v>
      </c>
      <c r="F1224" s="1">
        <v>0</v>
      </c>
      <c r="G1224" s="2">
        <f t="shared" si="22"/>
        <v>404509.30825999996</v>
      </c>
      <c r="H1224" s="2">
        <f t="shared" si="23"/>
        <v>7.0000000006984919E-2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682899</v>
      </c>
      <c r="D1227" s="1">
        <f>BILANCA!E250</f>
        <v>387407</v>
      </c>
      <c r="E1227" s="1">
        <v>0</v>
      </c>
      <c r="F1227" s="1">
        <v>0</v>
      </c>
      <c r="G1227" s="2">
        <f t="shared" si="22"/>
        <v>355681.97200000001</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682899</v>
      </c>
      <c r="D1229" s="1">
        <f>BILANCA!E252</f>
        <v>387407</v>
      </c>
      <c r="E1229" s="1">
        <v>0</v>
      </c>
      <c r="F1229" s="1">
        <v>0</v>
      </c>
      <c r="G1229" s="2">
        <f t="shared" si="22"/>
        <v>358597.39800000004</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5961</v>
      </c>
      <c r="D1232" s="1">
        <f>BILANCA!E255</f>
        <v>5549.55</v>
      </c>
      <c r="E1232" s="1">
        <v>0</v>
      </c>
      <c r="F1232" s="1">
        <v>0</v>
      </c>
      <c r="G1232" s="2">
        <f t="shared" si="22"/>
        <v>4247.9648999999999</v>
      </c>
      <c r="H1232" s="2">
        <f t="shared" si="23"/>
        <v>0.4499999999998181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90630</v>
      </c>
      <c r="D1236" s="1">
        <f>BILANCA!E259</f>
        <v>90629.98</v>
      </c>
      <c r="E1236" s="1">
        <v>0</v>
      </c>
      <c r="F1236" s="1">
        <v>0</v>
      </c>
      <c r="G1236" s="2">
        <f t="shared" si="22"/>
        <v>68788.159879999992</v>
      </c>
      <c r="H1236" s="2">
        <f t="shared" si="23"/>
        <v>2.0000000004074536E-2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90630</v>
      </c>
      <c r="D1237" s="1">
        <f>BILANCA!E260</f>
        <v>90629.98</v>
      </c>
      <c r="E1237" s="1">
        <v>0</v>
      </c>
      <c r="F1237" s="1">
        <v>0</v>
      </c>
      <c r="G1237" s="2">
        <f t="shared" si="22"/>
        <v>69060.049839999992</v>
      </c>
      <c r="H1237" s="2">
        <f t="shared" si="23"/>
        <v>2.0000000004074536E-2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18500</v>
      </c>
      <c r="D1263" s="1">
        <f>BILANCA!E287</f>
        <v>43723.839999999997</v>
      </c>
      <c r="E1263" s="1">
        <v>0</v>
      </c>
      <c r="F1263" s="1">
        <v>0</v>
      </c>
      <c r="G1263" s="2">
        <f t="shared" si="24"/>
        <v>29665.350399999999</v>
      </c>
      <c r="H1263" s="2">
        <f t="shared" si="23"/>
        <v>0.16000000000349246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268974</v>
      </c>
      <c r="D1264" s="1">
        <f>BILANCA!E288</f>
        <v>192482.04</v>
      </c>
      <c r="E1264" s="1">
        <v>0</v>
      </c>
      <c r="F1264" s="1">
        <v>0</v>
      </c>
      <c r="G1264" s="2">
        <f t="shared" si="24"/>
        <v>183756.60048000002</v>
      </c>
      <c r="H1264" s="2">
        <f t="shared" si="23"/>
        <v>4.0000000008149073E-2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2518</v>
      </c>
      <c r="D1265" s="1">
        <f>BILANCA!E289</f>
        <v>0</v>
      </c>
      <c r="E1265" s="1">
        <v>0</v>
      </c>
      <c r="F1265" s="1">
        <v>0</v>
      </c>
      <c r="G1265" s="2">
        <f t="shared" si="24"/>
        <v>710.07599999999991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87518.2</v>
      </c>
      <c r="E1266" s="1">
        <v>0</v>
      </c>
      <c r="F1266" s="1">
        <v>0</v>
      </c>
      <c r="G1266" s="2">
        <f t="shared" si="24"/>
        <v>49535.301199999994</v>
      </c>
      <c r="H1266" s="2">
        <f t="shared" si="23"/>
        <v>0.19999999999708962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500</v>
      </c>
      <c r="D1274" s="1">
        <f>BILANCA!E298</f>
        <v>500</v>
      </c>
      <c r="E1274" s="1">
        <v>0</v>
      </c>
      <c r="F1274" s="1">
        <v>0</v>
      </c>
      <c r="G1274" s="2">
        <f t="shared" si="24"/>
        <v>436.5</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7424</v>
      </c>
      <c r="D1278" s="1">
        <f>BILANCA!E302</f>
        <v>10988.08</v>
      </c>
      <c r="E1278" s="1">
        <v>0</v>
      </c>
      <c r="F1278" s="1">
        <v>0</v>
      </c>
      <c r="G1278" s="2">
        <f t="shared" si="24"/>
        <v>8673.0472000000009</v>
      </c>
      <c r="H1278" s="2">
        <f t="shared" si="23"/>
        <v>7.999999999992724E-2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4055671</v>
      </c>
      <c r="D1408" s="1">
        <f>'RAS-funkcijski'!E114</f>
        <v>5252566.0599999996</v>
      </c>
      <c r="E1408" s="1">
        <v>0</v>
      </c>
      <c r="F1408" s="1">
        <v>0</v>
      </c>
      <c r="G1408" s="2">
        <f t="shared" si="24"/>
        <v>1601688.3432</v>
      </c>
      <c r="H1408" s="2">
        <f t="shared" si="27"/>
        <v>5.9999999590218067E-2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4055671</v>
      </c>
      <c r="D1409" s="1">
        <f>'RAS-funkcijski'!E115</f>
        <v>5252566.0599999996</v>
      </c>
      <c r="E1409" s="1">
        <v>0</v>
      </c>
      <c r="F1409" s="1">
        <v>0</v>
      </c>
      <c r="G1409" s="2">
        <f t="shared" si="24"/>
        <v>1616249.1463199998</v>
      </c>
      <c r="H1409" s="2">
        <f t="shared" si="27"/>
        <v>5.9999999590218067E-2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4055671</v>
      </c>
      <c r="D1411" s="1">
        <f>'RAS-funkcijski'!E117</f>
        <v>5252566.0599999996</v>
      </c>
      <c r="E1411" s="1">
        <v>0</v>
      </c>
      <c r="F1411" s="1">
        <v>0</v>
      </c>
      <c r="G1411" s="2">
        <f t="shared" si="24"/>
        <v>1645370.7525599999</v>
      </c>
      <c r="H1411" s="2">
        <f t="shared" si="27"/>
        <v>5.9999999590218067E-2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4055671</v>
      </c>
      <c r="D1435" s="13">
        <f>'RAS-funkcijski'!E141</f>
        <v>5252566.0599999996</v>
      </c>
      <c r="E1435" s="13">
        <v>0</v>
      </c>
      <c r="F1435" s="13">
        <v>0</v>
      </c>
      <c r="G1435" s="14">
        <f t="shared" si="24"/>
        <v>1994830.0274399999</v>
      </c>
      <c r="H1435" s="14">
        <f t="shared" si="27"/>
        <v>5.9999999590218067E-2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486942</v>
      </c>
      <c r="D1480" s="6"/>
      <c r="E1480" s="6">
        <v>0</v>
      </c>
      <c r="F1480" s="6">
        <v>0</v>
      </c>
      <c r="G1480" s="7">
        <f t="shared" ref="G1480:G1580" si="34">B1480/1000*C1480</f>
        <v>486.94200000000001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4754328.6399999997</v>
      </c>
      <c r="D1481" s="1">
        <v>0</v>
      </c>
      <c r="E1481" s="1">
        <v>0</v>
      </c>
      <c r="F1481" s="1">
        <v>0</v>
      </c>
      <c r="G1481" s="2">
        <f t="shared" si="34"/>
        <v>9508.6572799999994</v>
      </c>
      <c r="H1481" s="2">
        <f t="shared" si="35"/>
        <v>0.36000000033527613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4281231.3</v>
      </c>
      <c r="D1483" s="1">
        <v>0</v>
      </c>
      <c r="E1483" s="1">
        <v>0</v>
      </c>
      <c r="F1483" s="1">
        <v>0</v>
      </c>
      <c r="G1483" s="2">
        <f t="shared" si="34"/>
        <v>17124.925199999998</v>
      </c>
      <c r="H1483" s="2">
        <f t="shared" si="35"/>
        <v>0.29999999981373549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3051548.44</v>
      </c>
      <c r="D1484" s="1">
        <v>0</v>
      </c>
      <c r="E1484" s="1">
        <v>0</v>
      </c>
      <c r="F1484" s="1">
        <v>0</v>
      </c>
      <c r="G1484" s="2">
        <f t="shared" si="34"/>
        <v>15257.742200000001</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978492.78</v>
      </c>
      <c r="D1485" s="1">
        <v>0</v>
      </c>
      <c r="E1485" s="1">
        <v>0</v>
      </c>
      <c r="F1485" s="1">
        <v>0</v>
      </c>
      <c r="G1485" s="2">
        <f t="shared" si="34"/>
        <v>5870.9566800000002</v>
      </c>
      <c r="H1485" s="2">
        <f t="shared" si="35"/>
        <v>0.21999999997206032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3706.68</v>
      </c>
      <c r="D1486" s="1">
        <v>0</v>
      </c>
      <c r="E1486" s="1">
        <v>0</v>
      </c>
      <c r="F1486" s="1">
        <v>0</v>
      </c>
      <c r="G1486" s="2">
        <f t="shared" si="34"/>
        <v>25.946760000000001</v>
      </c>
      <c r="H1486" s="2">
        <f t="shared" si="35"/>
        <v>0.32000000000016371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231691.32</v>
      </c>
      <c r="D1489" s="1">
        <v>0</v>
      </c>
      <c r="E1489" s="1">
        <v>0</v>
      </c>
      <c r="F1489" s="1">
        <v>0</v>
      </c>
      <c r="G1489" s="2">
        <f t="shared" si="34"/>
        <v>2316.9132</v>
      </c>
      <c r="H1489" s="2">
        <f t="shared" si="35"/>
        <v>0.32000000000698492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15792.08</v>
      </c>
      <c r="D1491" s="1">
        <v>0</v>
      </c>
      <c r="E1491" s="1">
        <v>0</v>
      </c>
      <c r="F1491" s="1">
        <v>0</v>
      </c>
      <c r="G1491" s="2">
        <f t="shared" si="34"/>
        <v>189.50496000000001</v>
      </c>
      <c r="H1491" s="2">
        <f t="shared" si="35"/>
        <v>7.999999999992724E-2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473097.34</v>
      </c>
      <c r="D1492" s="1">
        <v>0</v>
      </c>
      <c r="E1492" s="1">
        <v>0</v>
      </c>
      <c r="F1492" s="1">
        <v>0</v>
      </c>
      <c r="G1492" s="2">
        <f t="shared" si="34"/>
        <v>6150.2654199999997</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4858577.59</v>
      </c>
      <c r="D1499" s="1">
        <v>0</v>
      </c>
      <c r="E1499" s="1">
        <v>0</v>
      </c>
      <c r="F1499" s="1">
        <v>0</v>
      </c>
      <c r="G1499" s="2">
        <f t="shared" si="34"/>
        <v>97171.551800000001</v>
      </c>
      <c r="H1499" s="2">
        <f t="shared" si="35"/>
        <v>0.41000000014901161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4470480.25</v>
      </c>
      <c r="D1501" s="1">
        <v>0</v>
      </c>
      <c r="E1501" s="1">
        <v>0</v>
      </c>
      <c r="F1501" s="1">
        <v>0</v>
      </c>
      <c r="G1501" s="2">
        <f t="shared" si="34"/>
        <v>98350.565499999997</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3240797.39</v>
      </c>
      <c r="D1502" s="1">
        <v>0</v>
      </c>
      <c r="E1502" s="1">
        <v>0</v>
      </c>
      <c r="F1502" s="1">
        <v>0</v>
      </c>
      <c r="G1502" s="2">
        <f t="shared" si="34"/>
        <v>74538.339970000001</v>
      </c>
      <c r="H1502" s="2">
        <f t="shared" si="35"/>
        <v>0.39000000013038516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978492.78</v>
      </c>
      <c r="D1503" s="1">
        <v>0</v>
      </c>
      <c r="E1503" s="1">
        <v>0</v>
      </c>
      <c r="F1503" s="1">
        <v>0</v>
      </c>
      <c r="G1503" s="2">
        <f t="shared" si="34"/>
        <v>23483.826720000001</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3706.68</v>
      </c>
      <c r="D1504" s="1">
        <v>0</v>
      </c>
      <c r="E1504" s="1">
        <v>0</v>
      </c>
      <c r="F1504" s="1">
        <v>0</v>
      </c>
      <c r="G1504" s="2">
        <f t="shared" si="34"/>
        <v>92.667000000000002</v>
      </c>
      <c r="H1504" s="2">
        <f t="shared" si="35"/>
        <v>0.32000000000016371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231691.32</v>
      </c>
      <c r="D1507" s="1">
        <v>0</v>
      </c>
      <c r="E1507" s="1">
        <v>0</v>
      </c>
      <c r="F1507" s="1">
        <v>0</v>
      </c>
      <c r="G1507" s="2">
        <f t="shared" si="34"/>
        <v>6487.3569600000001</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15792.08</v>
      </c>
      <c r="D1509" s="1">
        <v>0</v>
      </c>
      <c r="E1509" s="1">
        <v>0</v>
      </c>
      <c r="F1509" s="1">
        <v>0</v>
      </c>
      <c r="G1509" s="2">
        <f t="shared" si="34"/>
        <v>473.76239999999996</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388097.34</v>
      </c>
      <c r="D1510" s="1">
        <v>0</v>
      </c>
      <c r="E1510" s="1">
        <v>0</v>
      </c>
      <c r="F1510" s="1">
        <v>0</v>
      </c>
      <c r="G1510" s="2">
        <f t="shared" si="34"/>
        <v>12031.017540000001</v>
      </c>
      <c r="H1510" s="2">
        <f t="shared" si="35"/>
        <v>0.34000000002561137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382693.04999999981</v>
      </c>
      <c r="D1517" s="1">
        <v>0</v>
      </c>
      <c r="E1517" s="1">
        <v>0</v>
      </c>
      <c r="F1517" s="1">
        <v>0</v>
      </c>
      <c r="G1517" s="2">
        <f t="shared" si="34"/>
        <v>14542.335899999993</v>
      </c>
      <c r="H1517" s="2">
        <f t="shared" si="35"/>
        <v>4.9999999813735485E-2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90211.01</v>
      </c>
      <c r="D1518" s="1">
        <v>0</v>
      </c>
      <c r="E1518" s="1">
        <v>0</v>
      </c>
      <c r="F1518" s="1">
        <v>0</v>
      </c>
      <c r="G1518" s="2">
        <f t="shared" si="34"/>
        <v>3518.22939</v>
      </c>
      <c r="H1518" s="2">
        <f t="shared" si="35"/>
        <v>9.9999999947613105E-3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90211.01</v>
      </c>
      <c r="D1524" s="1">
        <v>0</v>
      </c>
      <c r="E1524" s="1">
        <v>0</v>
      </c>
      <c r="F1524" s="1">
        <v>0</v>
      </c>
      <c r="G1524" s="2">
        <f t="shared" si="34"/>
        <v>4059.4954499999994</v>
      </c>
      <c r="H1524" s="2">
        <f t="shared" si="35"/>
        <v>9.9999999947613105E-3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5211.01</v>
      </c>
      <c r="D1525" s="1">
        <v>0</v>
      </c>
      <c r="E1525" s="1">
        <v>0</v>
      </c>
      <c r="F1525" s="1">
        <v>0</v>
      </c>
      <c r="G1525" s="2">
        <f t="shared" si="34"/>
        <v>239.70645999999999</v>
      </c>
      <c r="H1525" s="2">
        <f t="shared" si="35"/>
        <v>1.0000000000218279E-2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5211.01</v>
      </c>
      <c r="D1526" s="1">
        <v>0</v>
      </c>
      <c r="E1526" s="1">
        <v>0</v>
      </c>
      <c r="F1526" s="1">
        <v>0</v>
      </c>
      <c r="G1526" s="2">
        <f t="shared" si="34"/>
        <v>244.91747000000001</v>
      </c>
      <c r="H1526" s="2">
        <f t="shared" si="35"/>
        <v>1.0000000000218279E-2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85000</v>
      </c>
      <c r="D1535" s="1">
        <v>0</v>
      </c>
      <c r="E1535" s="1">
        <v>0</v>
      </c>
      <c r="F1535" s="1">
        <v>0</v>
      </c>
      <c r="G1535" s="2">
        <f t="shared" si="34"/>
        <v>4760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85000</v>
      </c>
      <c r="D1536" s="1">
        <v>0</v>
      </c>
      <c r="E1536" s="1">
        <v>0</v>
      </c>
      <c r="F1536" s="1">
        <v>0</v>
      </c>
      <c r="G1536" s="2">
        <f t="shared" si="34"/>
        <v>4845</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292482.03999999998</v>
      </c>
      <c r="D1576" s="1">
        <v>0</v>
      </c>
      <c r="E1576" s="1">
        <v>0</v>
      </c>
      <c r="F1576" s="1">
        <v>0</v>
      </c>
      <c r="G1576" s="2">
        <f t="shared" si="34"/>
        <v>28370.757879999997</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292482.03999999998</v>
      </c>
      <c r="D1577" s="1">
        <v>0</v>
      </c>
      <c r="E1577" s="1">
        <v>0</v>
      </c>
      <c r="F1577" s="1">
        <v>0</v>
      </c>
      <c r="G1577" s="2">
        <f t="shared" si="34"/>
        <v>28663.23992</v>
      </c>
      <c r="H1577" s="2">
        <f t="shared" si="35"/>
        <v>3.9999999979045242E-2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1" customWidth="1"/>
    <col min="2" max="7" width="14.42578125" customWidth="1"/>
  </cols>
  <sheetData>
    <row r="1" spans="1:1" ht="37.5" customHeight="1" x14ac:dyDescent="0.2">
      <c r="A1" s="278" t="s">
        <v>12</v>
      </c>
    </row>
    <row r="2" spans="1:1" ht="12.75" customHeight="1" x14ac:dyDescent="0.2">
      <c r="A2" s="272"/>
    </row>
    <row r="3" spans="1:1" ht="22.5" x14ac:dyDescent="0.2">
      <c r="A3" s="273" t="s">
        <v>13</v>
      </c>
    </row>
    <row r="4" spans="1:1" ht="39" customHeight="1" x14ac:dyDescent="0.2">
      <c r="A4" s="273" t="s">
        <v>14</v>
      </c>
    </row>
    <row r="5" spans="1:1" ht="51.75" customHeight="1" x14ac:dyDescent="0.2">
      <c r="A5" s="273" t="s">
        <v>15</v>
      </c>
    </row>
    <row r="6" spans="1:1" ht="27" customHeight="1" x14ac:dyDescent="0.2">
      <c r="A6" s="274" t="s">
        <v>16</v>
      </c>
    </row>
    <row r="7" spans="1:1" ht="56.25" x14ac:dyDescent="0.2">
      <c r="A7" s="275" t="s">
        <v>17</v>
      </c>
    </row>
    <row r="8" spans="1:1" ht="78.75" x14ac:dyDescent="0.2">
      <c r="A8" s="276" t="s">
        <v>18</v>
      </c>
    </row>
    <row r="9" spans="1:1" ht="22.5" x14ac:dyDescent="0.2">
      <c r="A9" s="273" t="s">
        <v>19</v>
      </c>
    </row>
    <row r="10" spans="1:1" ht="56.25" x14ac:dyDescent="0.2">
      <c r="A10" s="273" t="s">
        <v>20</v>
      </c>
    </row>
    <row r="11" spans="1:1" ht="42.75" customHeight="1" x14ac:dyDescent="0.2">
      <c r="A11" s="27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3"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1"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7">
        <v>21246</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6"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8" t="s">
        <v>35</v>
      </c>
      <c r="E10" s="341"/>
      <c r="F10" s="332" t="s">
        <v>36</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9"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2" t="s">
        <v>40</v>
      </c>
      <c r="B15" s="326" t="s">
        <v>41</v>
      </c>
      <c r="C15" s="327"/>
      <c r="D15" s="327"/>
      <c r="E15" s="327"/>
      <c r="F15" s="328"/>
      <c r="G15" s="263" t="s">
        <v>42</v>
      </c>
      <c r="H15" s="263" t="s">
        <v>43</v>
      </c>
      <c r="I15" s="264"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4308985</v>
      </c>
      <c r="I16" s="172">
        <f>'PR-RAS'!E6</f>
        <v>4966183.0600000005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4015898</v>
      </c>
      <c r="I17" s="172">
        <f>'PR-RAS'!E151</f>
        <v>4779468.72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45179</v>
      </c>
      <c r="I18" s="172">
        <f>'PR-RAS'!E645</f>
        <v>87784.930000000924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1877203</v>
      </c>
      <c r="I20" s="175">
        <f>BILANCA!E7</f>
        <v>2329659.71</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309143</v>
      </c>
      <c r="I21" s="177">
        <f>BILANCA!E68</f>
        <v>417058.56</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289992</v>
      </c>
      <c r="I22" s="177">
        <f>BILANCA!E176</f>
        <v>323724.07999999996</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1896354</v>
      </c>
      <c r="I23" s="179">
        <f>BILANCA!E237</f>
        <v>2422994.19</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4055671</v>
      </c>
      <c r="I27" s="177">
        <f>'RAS-funkcijski'!E114</f>
        <v>5252566.0599999996</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4055671</v>
      </c>
      <c r="I28" s="181">
        <f>'RAS-funkcijski'!E141</f>
        <v>5252566.0599999996</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486942</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382693.04999999981</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90211.01</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292482.03999999998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0"/>
      <c r="I40" s="259"/>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zoomScaleNormal="100" workbookViewId="0">
      <selection activeCell="E135" sqref="E1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9" t="s">
        <v>49</v>
      </c>
      <c r="B3" s="310" t="s">
        <v>41</v>
      </c>
      <c r="C3" s="284" t="s">
        <v>42</v>
      </c>
      <c r="D3" s="310" t="s">
        <v>50</v>
      </c>
      <c r="E3" s="310" t="s">
        <v>51</v>
      </c>
      <c r="F3" s="285"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4308985</v>
      </c>
      <c r="E6" s="53">
        <f>E7+E44+E50+E82+E106+E124+E133+E139</f>
        <v>4966183.0600000005</v>
      </c>
      <c r="F6" s="54">
        <f t="shared" ref="F6:F131" si="0">IF(D6&lt;&gt;0,IF(E6/D6&gt;=100,"&gt;&gt;100",E6/D6*100),"-")</f>
        <v>115.25180663195627</v>
      </c>
    </row>
    <row r="7" spans="1:25" ht="12.75" customHeight="1" x14ac:dyDescent="0.2">
      <c r="A7" s="55">
        <v>61</v>
      </c>
      <c r="B7" s="308"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3614538</v>
      </c>
      <c r="E50" s="53">
        <f>E51+E54+E59+E62+E65+E68+E71+E74+E77</f>
        <v>3507938.94</v>
      </c>
      <c r="F50" s="54">
        <f t="shared" si="0"/>
        <v>97.050824752706987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103880</v>
      </c>
      <c r="E59" s="53">
        <f t="shared" si="12"/>
        <v>93795.5</v>
      </c>
      <c r="F59" s="54">
        <f t="shared" si="0"/>
        <v>90.292164035425486</v>
      </c>
    </row>
    <row r="60" spans="1:6" ht="24" x14ac:dyDescent="0.2">
      <c r="A60" s="55">
        <v>6331</v>
      </c>
      <c r="B60" s="88" t="s">
        <v>163</v>
      </c>
      <c r="C60" s="52" t="s">
        <v>164</v>
      </c>
      <c r="D60" s="244">
        <v>58028</v>
      </c>
      <c r="E60" s="244">
        <v>62900</v>
      </c>
      <c r="F60" s="54">
        <f t="shared" si="0"/>
        <v>108.39594678431101</v>
      </c>
    </row>
    <row r="61" spans="1:6" ht="24" x14ac:dyDescent="0.2">
      <c r="A61" s="55">
        <v>6332</v>
      </c>
      <c r="B61" s="88" t="s">
        <v>165</v>
      </c>
      <c r="C61" s="52" t="s">
        <v>166</v>
      </c>
      <c r="D61" s="244">
        <v>45852</v>
      </c>
      <c r="E61" s="244">
        <v>30895.5</v>
      </c>
      <c r="F61" s="54">
        <f t="shared" si="0"/>
        <v>67.380921224810265</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3461018</v>
      </c>
      <c r="E68" s="53">
        <f t="shared" si="15"/>
        <v>3356666.25</v>
      </c>
      <c r="F68" s="54">
        <f t="shared" si="0"/>
        <v>96.984940557951447</v>
      </c>
    </row>
    <row r="69" spans="1:6" ht="12.75" customHeight="1" x14ac:dyDescent="0.2">
      <c r="A69" s="55" t="s">
        <v>181</v>
      </c>
      <c r="B69" s="87" t="s">
        <v>182</v>
      </c>
      <c r="C69" s="52" t="s">
        <v>181</v>
      </c>
      <c r="D69" s="244">
        <v>3461018</v>
      </c>
      <c r="E69" s="244">
        <v>3356666.25</v>
      </c>
      <c r="F69" s="54">
        <f t="shared" si="0"/>
        <v>96.984940557951447</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49640</v>
      </c>
      <c r="E77" s="53">
        <f t="shared" si="18"/>
        <v>57477.19</v>
      </c>
      <c r="F77" s="54">
        <f t="shared" si="0"/>
        <v>115.78805398871879</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49640</v>
      </c>
      <c r="E80" s="244">
        <v>57477.19</v>
      </c>
      <c r="F80" s="54">
        <f t="shared" si="0"/>
        <v>115.78805398871879</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261</v>
      </c>
      <c r="E82" s="53">
        <f t="shared" si="19"/>
        <v>5773.12</v>
      </c>
      <c r="F82" s="54">
        <f t="shared" si="0"/>
        <v>2211.9233716475092</v>
      </c>
    </row>
    <row r="83" spans="1:6" ht="12.75" customHeight="1" x14ac:dyDescent="0.2">
      <c r="A83" s="55">
        <v>641</v>
      </c>
      <c r="B83" s="87" t="s">
        <v>209</v>
      </c>
      <c r="C83" s="52" t="s">
        <v>210</v>
      </c>
      <c r="D83" s="53">
        <f t="shared" ref="D83:E83" si="20">SUM(D84:D90)</f>
        <v>261</v>
      </c>
      <c r="E83" s="53">
        <f t="shared" si="20"/>
        <v>4980.12</v>
      </c>
      <c r="F83" s="54">
        <f t="shared" si="0"/>
        <v>1908.0919540229886</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261</v>
      </c>
      <c r="E85" s="244">
        <v>0.12</v>
      </c>
      <c r="F85" s="54">
        <f t="shared" si="0"/>
        <v>4.5977011494252873E-2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v>0</v>
      </c>
      <c r="E88" s="244">
        <v>4980</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793</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0</v>
      </c>
      <c r="E97" s="244">
        <v>793</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1968</v>
      </c>
      <c r="E106" s="53">
        <f t="shared" si="23"/>
        <v>6000</v>
      </c>
      <c r="F106" s="54">
        <f t="shared" si="0"/>
        <v>304.8780487804878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1968</v>
      </c>
      <c r="E112" s="53">
        <f t="shared" si="25"/>
        <v>6000</v>
      </c>
      <c r="F112" s="54">
        <f t="shared" si="0"/>
        <v>304.8780487804878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1968</v>
      </c>
      <c r="E117" s="244">
        <v>6000</v>
      </c>
      <c r="F117" s="54">
        <f t="shared" si="0"/>
        <v>304.8780487804878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685002</v>
      </c>
      <c r="E133" s="53">
        <f t="shared" si="30"/>
        <v>1397949.72</v>
      </c>
      <c r="F133" s="54">
        <f t="shared" ref="F133:F223" si="31">IF(D133&lt;&gt;0,IF(E133/D133&gt;=100,"&gt;&gt;100",E133/D133*100),"-")</f>
        <v>204.07965524188251</v>
      </c>
    </row>
    <row r="134" spans="1:6" ht="24" x14ac:dyDescent="0.2">
      <c r="A134" s="55">
        <v>671</v>
      </c>
      <c r="B134" s="234" t="s">
        <v>311</v>
      </c>
      <c r="C134" s="52" t="s">
        <v>312</v>
      </c>
      <c r="D134" s="53">
        <f t="shared" ref="D134:E134" si="32">SUM(D135:D137)</f>
        <v>685002</v>
      </c>
      <c r="E134" s="53">
        <f t="shared" si="32"/>
        <v>1397949.72</v>
      </c>
      <c r="F134" s="54">
        <f t="shared" si="31"/>
        <v>204.07965524188251</v>
      </c>
    </row>
    <row r="135" spans="1:6" ht="12.75" customHeight="1" x14ac:dyDescent="0.2">
      <c r="A135" s="55">
        <v>6711</v>
      </c>
      <c r="B135" s="87" t="s">
        <v>313</v>
      </c>
      <c r="C135" s="52" t="s">
        <v>314</v>
      </c>
      <c r="D135" s="244">
        <v>685002</v>
      </c>
      <c r="E135" s="244">
        <v>966042.04</v>
      </c>
      <c r="F135" s="54">
        <f t="shared" si="31"/>
        <v>141.02762327701234</v>
      </c>
    </row>
    <row r="136" spans="1:6" ht="24" x14ac:dyDescent="0.2">
      <c r="A136" s="55">
        <v>6712</v>
      </c>
      <c r="B136" s="234" t="s">
        <v>315</v>
      </c>
      <c r="C136" s="52" t="s">
        <v>316</v>
      </c>
      <c r="D136" s="244"/>
      <c r="E136" s="244">
        <v>431907.68</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7216</v>
      </c>
      <c r="E139" s="53">
        <f t="shared" si="33"/>
        <v>48521.279999999999</v>
      </c>
      <c r="F139" s="54">
        <f t="shared" si="31"/>
        <v>672.41241685144121</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7216</v>
      </c>
      <c r="E150" s="244">
        <v>48521.279999999999</v>
      </c>
      <c r="F150" s="54">
        <f t="shared" si="31"/>
        <v>672.41241685144121</v>
      </c>
    </row>
    <row r="151" spans="1:6" ht="12.75" customHeight="1" x14ac:dyDescent="0.2">
      <c r="A151" s="55">
        <v>3</v>
      </c>
      <c r="B151" s="87" t="s">
        <v>345</v>
      </c>
      <c r="C151" s="52" t="s">
        <v>53</v>
      </c>
      <c r="D151" s="53">
        <f t="shared" ref="D151:E151" si="35">D152+D163+D196+D215+D224+D252+D263</f>
        <v>4015898</v>
      </c>
      <c r="E151" s="53">
        <f t="shared" si="35"/>
        <v>4779468.72</v>
      </c>
      <c r="F151" s="54">
        <f t="shared" si="31"/>
        <v>119.01369805707216</v>
      </c>
    </row>
    <row r="152" spans="1:6" ht="12.75" customHeight="1" x14ac:dyDescent="0.2">
      <c r="A152" s="55">
        <v>31</v>
      </c>
      <c r="B152" s="87" t="s">
        <v>346</v>
      </c>
      <c r="C152" s="52" t="s">
        <v>35</v>
      </c>
      <c r="D152" s="53">
        <f t="shared" ref="D152:E152" si="36">D153+D158+D159</f>
        <v>3120673</v>
      </c>
      <c r="E152" s="53">
        <f t="shared" si="36"/>
        <v>3565386.7399999998</v>
      </c>
      <c r="F152" s="54">
        <f t="shared" si="31"/>
        <v>114.25057159144838</v>
      </c>
    </row>
    <row r="153" spans="1:6" ht="12.75" customHeight="1" x14ac:dyDescent="0.2">
      <c r="A153" s="55">
        <v>311</v>
      </c>
      <c r="B153" s="87" t="s">
        <v>347</v>
      </c>
      <c r="C153" s="52" t="s">
        <v>348</v>
      </c>
      <c r="D153" s="53">
        <f t="shared" ref="D153:E153" si="37">SUM(D154:D157)</f>
        <v>2584943</v>
      </c>
      <c r="E153" s="53">
        <f t="shared" si="37"/>
        <v>2965512.73</v>
      </c>
      <c r="F153" s="54">
        <f t="shared" si="31"/>
        <v>114.72255790553217</v>
      </c>
    </row>
    <row r="154" spans="1:6" ht="12.75" customHeight="1" x14ac:dyDescent="0.2">
      <c r="A154" s="55">
        <v>3111</v>
      </c>
      <c r="B154" s="87" t="s">
        <v>349</v>
      </c>
      <c r="C154" s="52" t="s">
        <v>350</v>
      </c>
      <c r="D154" s="244">
        <v>2584943</v>
      </c>
      <c r="E154" s="244">
        <v>2965512.73</v>
      </c>
      <c r="F154" s="54">
        <f t="shared" si="31"/>
        <v>114.72255790553217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109099</v>
      </c>
      <c r="E158" s="244">
        <v>108948.11</v>
      </c>
      <c r="F158" s="54">
        <f t="shared" si="31"/>
        <v>99.861694424330196</v>
      </c>
    </row>
    <row r="159" spans="1:6" ht="12.75" customHeight="1" x14ac:dyDescent="0.2">
      <c r="A159" s="55">
        <v>313</v>
      </c>
      <c r="B159" s="87" t="s">
        <v>359</v>
      </c>
      <c r="C159" s="52" t="s">
        <v>360</v>
      </c>
      <c r="D159" s="53">
        <f t="shared" ref="D159:E159" si="38">SUM(D160:D162)</f>
        <v>426631</v>
      </c>
      <c r="E159" s="53">
        <f t="shared" si="38"/>
        <v>490925.9</v>
      </c>
      <c r="F159" s="54">
        <f t="shared" si="31"/>
        <v>115.0703769768254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426631</v>
      </c>
      <c r="E161" s="244">
        <v>490925.9</v>
      </c>
      <c r="F161" s="54">
        <f t="shared" si="31"/>
        <v>115.0703769768254</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690212</v>
      </c>
      <c r="E163" s="53">
        <f t="shared" si="39"/>
        <v>978492.78</v>
      </c>
      <c r="F163" s="54">
        <f t="shared" si="31"/>
        <v>141.76699043192528</v>
      </c>
    </row>
    <row r="164" spans="1:6" ht="12.75" customHeight="1" x14ac:dyDescent="0.2">
      <c r="A164" s="55">
        <v>321</v>
      </c>
      <c r="B164" s="87" t="s">
        <v>368</v>
      </c>
      <c r="C164" s="52" t="s">
        <v>369</v>
      </c>
      <c r="D164" s="53">
        <f t="shared" ref="D164:E164" si="40">SUM(D165:D168)</f>
        <v>110262</v>
      </c>
      <c r="E164" s="53">
        <f t="shared" si="40"/>
        <v>170055.59000000003</v>
      </c>
      <c r="F164" s="54">
        <f t="shared" si="31"/>
        <v>154.22864631514034</v>
      </c>
    </row>
    <row r="165" spans="1:6" ht="12.75" customHeight="1" x14ac:dyDescent="0.2">
      <c r="A165" s="55">
        <v>3211</v>
      </c>
      <c r="B165" s="87" t="s">
        <v>370</v>
      </c>
      <c r="C165" s="52" t="s">
        <v>371</v>
      </c>
      <c r="D165" s="244">
        <v>5218</v>
      </c>
      <c r="E165" s="244">
        <v>13818.2</v>
      </c>
      <c r="F165" s="54">
        <f t="shared" si="31"/>
        <v>264.81793790724419</v>
      </c>
    </row>
    <row r="166" spans="1:6" ht="12.75" customHeight="1" x14ac:dyDescent="0.2">
      <c r="A166" s="55">
        <v>3212</v>
      </c>
      <c r="B166" s="87" t="s">
        <v>372</v>
      </c>
      <c r="C166" s="52" t="s">
        <v>373</v>
      </c>
      <c r="D166" s="244">
        <v>105044</v>
      </c>
      <c r="E166" s="244">
        <v>156237.39000000001</v>
      </c>
      <c r="F166" s="54">
        <f t="shared" si="31"/>
        <v>148.73518715966645</v>
      </c>
    </row>
    <row r="167" spans="1:6" ht="12.75" customHeight="1" x14ac:dyDescent="0.2">
      <c r="A167" s="55">
        <v>3213</v>
      </c>
      <c r="B167" s="87" t="s">
        <v>374</v>
      </c>
      <c r="C167" s="52" t="s">
        <v>375</v>
      </c>
      <c r="D167" s="244"/>
      <c r="E167" s="244"/>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429027</v>
      </c>
      <c r="E169" s="53">
        <f t="shared" si="41"/>
        <v>675062.48</v>
      </c>
      <c r="F169" s="54">
        <f t="shared" si="31"/>
        <v>157.34731846713609</v>
      </c>
    </row>
    <row r="170" spans="1:6" ht="12.75" customHeight="1" x14ac:dyDescent="0.2">
      <c r="A170" s="55">
        <v>3221</v>
      </c>
      <c r="B170" s="87" t="s">
        <v>380</v>
      </c>
      <c r="C170" s="52" t="s">
        <v>381</v>
      </c>
      <c r="D170" s="244">
        <v>47281</v>
      </c>
      <c r="E170" s="244">
        <v>35482.839999999997</v>
      </c>
      <c r="F170" s="54">
        <f t="shared" si="31"/>
        <v>75.046720670036578</v>
      </c>
    </row>
    <row r="171" spans="1:6" ht="12.75" customHeight="1" x14ac:dyDescent="0.2">
      <c r="A171" s="55">
        <v>3222</v>
      </c>
      <c r="B171" s="87" t="s">
        <v>382</v>
      </c>
      <c r="C171" s="52" t="s">
        <v>383</v>
      </c>
      <c r="D171" s="244">
        <v>68856</v>
      </c>
      <c r="E171" s="244">
        <v>68961.490000000005</v>
      </c>
      <c r="F171" s="54">
        <f t="shared" si="31"/>
        <v>100.15320378761474</v>
      </c>
    </row>
    <row r="172" spans="1:6" ht="12.75" customHeight="1" x14ac:dyDescent="0.2">
      <c r="A172" s="55">
        <v>3223</v>
      </c>
      <c r="B172" s="87" t="s">
        <v>384</v>
      </c>
      <c r="C172" s="52" t="s">
        <v>385</v>
      </c>
      <c r="D172" s="244">
        <v>312378</v>
      </c>
      <c r="E172" s="244">
        <v>568021.93999999994</v>
      </c>
      <c r="F172" s="54">
        <f t="shared" si="31"/>
        <v>181.83801035924424</v>
      </c>
    </row>
    <row r="173" spans="1:6" ht="12.75" customHeight="1" x14ac:dyDescent="0.2">
      <c r="A173" s="55">
        <v>3224</v>
      </c>
      <c r="B173" s="87" t="s">
        <v>386</v>
      </c>
      <c r="C173" s="52" t="s">
        <v>387</v>
      </c>
      <c r="D173" s="244">
        <v>512</v>
      </c>
      <c r="E173" s="244">
        <v>1796.3</v>
      </c>
      <c r="F173" s="54">
        <f t="shared" si="31"/>
        <v>350.83984375</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0</v>
      </c>
      <c r="E176" s="244">
        <v>799.91</v>
      </c>
      <c r="F176" s="54" t="str">
        <f t="shared" si="31"/>
        <v>-</v>
      </c>
    </row>
    <row r="177" spans="1:6" ht="12.75" customHeight="1" x14ac:dyDescent="0.2">
      <c r="A177" s="55">
        <v>323</v>
      </c>
      <c r="B177" s="87" t="s">
        <v>394</v>
      </c>
      <c r="C177" s="52" t="s">
        <v>395</v>
      </c>
      <c r="D177" s="53">
        <f t="shared" ref="D177:E177" si="42">SUM(D178:D186)</f>
        <v>125523</v>
      </c>
      <c r="E177" s="53">
        <f t="shared" si="42"/>
        <v>114772.19999999998</v>
      </c>
      <c r="F177" s="54">
        <f t="shared" si="31"/>
        <v>91.435195143519493</v>
      </c>
    </row>
    <row r="178" spans="1:6" ht="12.75" customHeight="1" x14ac:dyDescent="0.2">
      <c r="A178" s="55">
        <v>3231</v>
      </c>
      <c r="B178" s="87" t="s">
        <v>396</v>
      </c>
      <c r="C178" s="52" t="s">
        <v>397</v>
      </c>
      <c r="D178" s="244">
        <v>19817</v>
      </c>
      <c r="E178" s="244">
        <v>21771.01</v>
      </c>
      <c r="F178" s="54">
        <f t="shared" si="31"/>
        <v>109.86027148407931</v>
      </c>
    </row>
    <row r="179" spans="1:6" ht="12.75" customHeight="1" x14ac:dyDescent="0.2">
      <c r="A179" s="55">
        <v>3232</v>
      </c>
      <c r="B179" s="87" t="s">
        <v>398</v>
      </c>
      <c r="C179" s="52" t="s">
        <v>399</v>
      </c>
      <c r="D179" s="244">
        <v>47738</v>
      </c>
      <c r="E179" s="244">
        <v>30636.25</v>
      </c>
      <c r="F179" s="54">
        <f t="shared" si="31"/>
        <v>64.175813817084929</v>
      </c>
    </row>
    <row r="180" spans="1:6" ht="12.75" customHeight="1" x14ac:dyDescent="0.2">
      <c r="A180" s="55">
        <v>3233</v>
      </c>
      <c r="B180" s="87" t="s">
        <v>400</v>
      </c>
      <c r="C180" s="52" t="s">
        <v>401</v>
      </c>
      <c r="D180" s="244">
        <v>6198</v>
      </c>
      <c r="E180" s="244">
        <v>2160</v>
      </c>
      <c r="F180" s="54">
        <f t="shared" si="31"/>
        <v>34.849951597289447</v>
      </c>
    </row>
    <row r="181" spans="1:6" ht="12.75" customHeight="1" x14ac:dyDescent="0.2">
      <c r="A181" s="55">
        <v>3234</v>
      </c>
      <c r="B181" s="87" t="s">
        <v>402</v>
      </c>
      <c r="C181" s="52" t="s">
        <v>403</v>
      </c>
      <c r="D181" s="244">
        <v>13146</v>
      </c>
      <c r="E181" s="244">
        <v>13108.65</v>
      </c>
      <c r="F181" s="54">
        <f t="shared" si="31"/>
        <v>99.715883158375178</v>
      </c>
    </row>
    <row r="182" spans="1:6" ht="12.75" customHeight="1" x14ac:dyDescent="0.2">
      <c r="A182" s="55">
        <v>3235</v>
      </c>
      <c r="B182" s="87" t="s">
        <v>404</v>
      </c>
      <c r="C182" s="52" t="s">
        <v>405</v>
      </c>
      <c r="D182" s="244">
        <v>1038</v>
      </c>
      <c r="E182" s="244">
        <v>1037.52</v>
      </c>
      <c r="F182" s="54">
        <f t="shared" si="31"/>
        <v>99.95375722543352</v>
      </c>
    </row>
    <row r="183" spans="1:6" ht="12.75" customHeight="1" x14ac:dyDescent="0.2">
      <c r="A183" s="55">
        <v>3236</v>
      </c>
      <c r="B183" s="87" t="s">
        <v>406</v>
      </c>
      <c r="C183" s="52" t="s">
        <v>407</v>
      </c>
      <c r="D183" s="244">
        <v>6285</v>
      </c>
      <c r="E183" s="244">
        <v>4717.5</v>
      </c>
      <c r="F183" s="54">
        <f t="shared" si="31"/>
        <v>75.059665871121723</v>
      </c>
    </row>
    <row r="184" spans="1:6" ht="12.75" customHeight="1" x14ac:dyDescent="0.2">
      <c r="A184" s="55">
        <v>3237</v>
      </c>
      <c r="B184" s="87" t="s">
        <v>408</v>
      </c>
      <c r="C184" s="52" t="s">
        <v>409</v>
      </c>
      <c r="D184" s="244">
        <v>21053</v>
      </c>
      <c r="E184" s="244">
        <v>33641.269999999997</v>
      </c>
      <c r="F184" s="54">
        <f t="shared" si="31"/>
        <v>159.7932361183679</v>
      </c>
    </row>
    <row r="185" spans="1:6" ht="12.75" customHeight="1" x14ac:dyDescent="0.2">
      <c r="A185" s="55">
        <v>3238</v>
      </c>
      <c r="B185" s="87" t="s">
        <v>410</v>
      </c>
      <c r="C185" s="52" t="s">
        <v>411</v>
      </c>
      <c r="D185" s="244">
        <v>5675</v>
      </c>
      <c r="E185" s="244">
        <v>6000</v>
      </c>
      <c r="F185" s="54">
        <f t="shared" si="31"/>
        <v>105.72687224669603</v>
      </c>
    </row>
    <row r="186" spans="1:6" ht="12.75" customHeight="1" x14ac:dyDescent="0.2">
      <c r="A186" s="55">
        <v>3239</v>
      </c>
      <c r="B186" s="87" t="s">
        <v>412</v>
      </c>
      <c r="C186" s="52" t="s">
        <v>413</v>
      </c>
      <c r="D186" s="244">
        <v>4573</v>
      </c>
      <c r="E186" s="244">
        <v>1700</v>
      </c>
      <c r="F186" s="54">
        <f t="shared" si="31"/>
        <v>37.174721189591075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25400</v>
      </c>
      <c r="E188" s="53">
        <f t="shared" si="43"/>
        <v>18602.510000000002</v>
      </c>
      <c r="F188" s="54">
        <f t="shared" si="31"/>
        <v>73.238228346456708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5602</v>
      </c>
      <c r="E190" s="244">
        <v>4788.99</v>
      </c>
      <c r="F190" s="54">
        <f t="shared" si="31"/>
        <v>85.487147447340234</v>
      </c>
    </row>
    <row r="191" spans="1:6" ht="12.75" customHeight="1" x14ac:dyDescent="0.2">
      <c r="A191" s="55">
        <v>3293</v>
      </c>
      <c r="B191" s="87" t="s">
        <v>422</v>
      </c>
      <c r="C191" s="52" t="s">
        <v>423</v>
      </c>
      <c r="D191" s="244">
        <v>1239</v>
      </c>
      <c r="E191" s="244">
        <v>3079.87</v>
      </c>
      <c r="F191" s="54">
        <f t="shared" si="31"/>
        <v>248.57707828894266</v>
      </c>
    </row>
    <row r="192" spans="1:6" ht="12.75" customHeight="1" x14ac:dyDescent="0.2">
      <c r="A192" s="55">
        <v>3294</v>
      </c>
      <c r="B192" s="87" t="s">
        <v>424</v>
      </c>
      <c r="C192" s="52" t="s">
        <v>425</v>
      </c>
      <c r="D192" s="244">
        <v>3268</v>
      </c>
      <c r="E192" s="244">
        <v>3297.5</v>
      </c>
      <c r="F192" s="54">
        <f t="shared" si="31"/>
        <v>100.90269277845778</v>
      </c>
    </row>
    <row r="193" spans="1:6" ht="12.75" customHeight="1" x14ac:dyDescent="0.2">
      <c r="A193" s="55">
        <v>3295</v>
      </c>
      <c r="B193" s="87" t="s">
        <v>426</v>
      </c>
      <c r="C193" s="52" t="s">
        <v>427</v>
      </c>
      <c r="D193" s="244">
        <v>9350</v>
      </c>
      <c r="E193" s="244">
        <v>22.5</v>
      </c>
      <c r="F193" s="54">
        <f t="shared" si="31"/>
        <v>0.24064171122994654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5941</v>
      </c>
      <c r="E195" s="244">
        <v>7413.65</v>
      </c>
      <c r="F195" s="54">
        <f t="shared" si="31"/>
        <v>124.78791449250967</v>
      </c>
    </row>
    <row r="196" spans="1:6" ht="12.75" customHeight="1" x14ac:dyDescent="0.2">
      <c r="A196" s="55">
        <v>34</v>
      </c>
      <c r="B196" s="234" t="s">
        <v>432</v>
      </c>
      <c r="C196" s="52" t="s">
        <v>433</v>
      </c>
      <c r="D196" s="53">
        <f t="shared" ref="D196:E196" si="44">D197+D202+D210</f>
        <v>3074</v>
      </c>
      <c r="E196" s="53">
        <f t="shared" si="44"/>
        <v>3897.88</v>
      </c>
      <c r="F196" s="54">
        <f t="shared" si="31"/>
        <v>126.80156148340924</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3074</v>
      </c>
      <c r="E210" s="53">
        <f t="shared" si="47"/>
        <v>3897.88</v>
      </c>
      <c r="F210" s="54">
        <f t="shared" si="31"/>
        <v>126.80156148340924</v>
      </c>
    </row>
    <row r="211" spans="1:6" ht="12.75" customHeight="1" x14ac:dyDescent="0.2">
      <c r="A211" s="55">
        <v>3431</v>
      </c>
      <c r="B211" s="234" t="s">
        <v>462</v>
      </c>
      <c r="C211" s="52" t="s">
        <v>463</v>
      </c>
      <c r="D211" s="244">
        <v>3074</v>
      </c>
      <c r="E211" s="244">
        <v>3897.88</v>
      </c>
      <c r="F211" s="54">
        <f t="shared" si="31"/>
        <v>126.80156148340924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201939</v>
      </c>
      <c r="E252" s="53">
        <f t="shared" si="63"/>
        <v>231691.32</v>
      </c>
      <c r="F252" s="54">
        <f t="shared" ref="F252:F258" si="64">IF(D252&lt;&gt;0,IF(E252/D252&gt;=100,"&gt;&gt;100",E252/D252*100),"-")</f>
        <v>114.73332045815816</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201939</v>
      </c>
      <c r="E259" s="53">
        <f t="shared" si="66"/>
        <v>231691.32</v>
      </c>
      <c r="F259" s="54">
        <f t="shared" ref="F259:F262" si="67">IF(D259&lt;&gt;0,IF(E259/D259&gt;=100,"&gt;&gt;100",E259/D259*100),"-")</f>
        <v>114.73332045815816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201939</v>
      </c>
      <c r="E261" s="244">
        <v>231691.32</v>
      </c>
      <c r="F261" s="54">
        <f t="shared" si="67"/>
        <v>114.73332045815816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4015898</v>
      </c>
      <c r="E289" s="53">
        <f t="shared" si="79"/>
        <v>4779468.72</v>
      </c>
      <c r="F289" s="54">
        <f t="shared" si="76"/>
        <v>119.01369805707216</v>
      </c>
    </row>
    <row r="290" spans="1:6" ht="12.75" customHeight="1" x14ac:dyDescent="0.2">
      <c r="A290" s="55" t="s">
        <v>605</v>
      </c>
      <c r="B290" s="87" t="s">
        <v>616</v>
      </c>
      <c r="C290" s="52" t="s">
        <v>617</v>
      </c>
      <c r="D290" s="53">
        <f>IF(D6&gt;=D289,D6-D289,0)</f>
        <v>293087</v>
      </c>
      <c r="E290" s="53">
        <f>IF(E6&gt;=E289,E6-E289,0)</f>
        <v>186714.34000000078</v>
      </c>
      <c r="F290" s="54">
        <f t="shared" si="76"/>
        <v>63.706114566664773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519643</v>
      </c>
      <c r="E292" s="244">
        <v>799516.52</v>
      </c>
      <c r="F292" s="54">
        <f t="shared" si="76"/>
        <v>153.85880691166821</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5961</v>
      </c>
      <c r="E294" s="244">
        <v>6096.37</v>
      </c>
      <c r="F294" s="54">
        <f t="shared" si="76"/>
        <v>102.2709276966952</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39773</v>
      </c>
      <c r="E350" s="53">
        <f t="shared" si="95"/>
        <v>473097.33999999997</v>
      </c>
      <c r="F350" s="54">
        <f t="shared" si="81"/>
        <v>1189.4937269001582</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39773</v>
      </c>
      <c r="E363" s="53">
        <f t="shared" si="99"/>
        <v>41189.660000000003</v>
      </c>
      <c r="F363" s="54">
        <f t="shared" si="81"/>
        <v>103.56186357579263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0</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39773</v>
      </c>
      <c r="E383" s="53">
        <f t="shared" si="103"/>
        <v>41189.660000000003</v>
      </c>
      <c r="F383" s="54">
        <f t="shared" si="81"/>
        <v>103.56186357579263</v>
      </c>
    </row>
    <row r="384" spans="1:6" ht="12.75" customHeight="1" x14ac:dyDescent="0.2">
      <c r="A384" s="55">
        <v>4241</v>
      </c>
      <c r="B384" s="87" t="s">
        <v>780</v>
      </c>
      <c r="C384" s="52" t="s">
        <v>781</v>
      </c>
      <c r="D384" s="244">
        <v>39773</v>
      </c>
      <c r="E384" s="244">
        <v>41189.660000000003</v>
      </c>
      <c r="F384" s="54">
        <f t="shared" si="81"/>
        <v>103.56186357579263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431907.68</v>
      </c>
      <c r="F402" s="54" t="str">
        <f t="shared" si="81"/>
        <v>-</v>
      </c>
    </row>
    <row r="403" spans="1:6" ht="12.75" customHeight="1" x14ac:dyDescent="0.2">
      <c r="A403" s="55">
        <v>451</v>
      </c>
      <c r="B403" s="87" t="s">
        <v>808</v>
      </c>
      <c r="C403" s="52" t="s">
        <v>809</v>
      </c>
      <c r="D403" s="244">
        <v>0</v>
      </c>
      <c r="E403" s="244">
        <v>431907.68</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39773</v>
      </c>
      <c r="E408" s="53">
        <f t="shared" si="111"/>
        <v>473097.33999999997</v>
      </c>
      <c r="F408" s="54">
        <f t="shared" si="81"/>
        <v>1189.4937269001582</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727778</v>
      </c>
      <c r="E410" s="244">
        <v>425348.59</v>
      </c>
      <c r="F410" s="54">
        <f t="shared" si="81"/>
        <v>58.444826581732343</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4308985</v>
      </c>
      <c r="E412" s="53">
        <f>E6+E298</f>
        <v>4966183.0600000005</v>
      </c>
      <c r="F412" s="54">
        <f t="shared" si="81"/>
        <v>115.25180663195627</v>
      </c>
    </row>
    <row r="413" spans="1:6" ht="12.75" customHeight="1" x14ac:dyDescent="0.2">
      <c r="A413" s="55" t="s">
        <v>605</v>
      </c>
      <c r="B413" s="87" t="s">
        <v>828</v>
      </c>
      <c r="C413" s="52" t="s">
        <v>829</v>
      </c>
      <c r="D413" s="53">
        <f t="shared" ref="D413:E413" si="112">D289+D350</f>
        <v>4055671</v>
      </c>
      <c r="E413" s="53">
        <f t="shared" si="112"/>
        <v>5252566.0599999996</v>
      </c>
      <c r="F413" s="54">
        <f t="shared" si="81"/>
        <v>129.51164086041496</v>
      </c>
    </row>
    <row r="414" spans="1:6" ht="12.75" customHeight="1" x14ac:dyDescent="0.2">
      <c r="A414" s="55" t="s">
        <v>605</v>
      </c>
      <c r="B414" s="87" t="s">
        <v>830</v>
      </c>
      <c r="C414" s="52" t="s">
        <v>831</v>
      </c>
      <c r="D414" s="53">
        <f t="shared" ref="D414:E414" si="113">IF(D412&gt;=D413,D412-D413,0)</f>
        <v>253314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286382.99999999907</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374167.93</v>
      </c>
      <c r="F416" s="54" t="str">
        <f t="shared" si="81"/>
        <v>-</v>
      </c>
    </row>
    <row r="417" spans="1:6" ht="12.75" customHeight="1" x14ac:dyDescent="0.2">
      <c r="A417" s="62" t="s">
        <v>834</v>
      </c>
      <c r="B417" s="87" t="s">
        <v>837</v>
      </c>
      <c r="C417" s="63" t="s">
        <v>838</v>
      </c>
      <c r="D417" s="53">
        <f t="shared" ref="D417:E417" si="116">IF(D293-D292+D410-D409&gt;=0,D293-D292+D410-D409,0)</f>
        <v>208135</v>
      </c>
      <c r="E417" s="53">
        <f t="shared" si="116"/>
        <v>0</v>
      </c>
      <c r="F417" s="54">
        <f t="shared" si="81"/>
        <v>0</v>
      </c>
    </row>
    <row r="418" spans="1:6" ht="12.75" customHeight="1" x14ac:dyDescent="0.2">
      <c r="A418" s="57" t="s">
        <v>839</v>
      </c>
      <c r="B418" s="235" t="s">
        <v>840</v>
      </c>
      <c r="C418" s="58" t="s">
        <v>841</v>
      </c>
      <c r="D418" s="64">
        <f t="shared" ref="D418:E418" si="117">D294+D411</f>
        <v>5961</v>
      </c>
      <c r="E418" s="64">
        <f t="shared" si="117"/>
        <v>6096.37</v>
      </c>
      <c r="F418" s="59">
        <f t="shared" si="81"/>
        <v>102.2709276966952</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4308985</v>
      </c>
      <c r="E639" s="53">
        <f t="shared" si="180"/>
        <v>4966183.0600000005</v>
      </c>
      <c r="F639" s="54">
        <f t="shared" si="119"/>
        <v>115.25180663195627</v>
      </c>
    </row>
    <row r="640" spans="1:6" ht="12.75" customHeight="1" x14ac:dyDescent="0.2">
      <c r="A640" s="55" t="s">
        <v>605</v>
      </c>
      <c r="B640" s="87" t="s">
        <v>1274</v>
      </c>
      <c r="C640" s="52" t="s">
        <v>1275</v>
      </c>
      <c r="D640" s="53">
        <f t="shared" ref="D640:E640" si="181">D413+D528</f>
        <v>4055671</v>
      </c>
      <c r="E640" s="53">
        <f t="shared" si="181"/>
        <v>5252566.0599999996</v>
      </c>
      <c r="F640" s="54">
        <f t="shared" si="119"/>
        <v>129.51164086041496</v>
      </c>
    </row>
    <row r="641" spans="1:6" ht="12.75" customHeight="1" x14ac:dyDescent="0.2">
      <c r="A641" s="55" t="s">
        <v>605</v>
      </c>
      <c r="B641" s="87" t="s">
        <v>1276</v>
      </c>
      <c r="C641" s="52" t="s">
        <v>1277</v>
      </c>
      <c r="D641" s="53">
        <f t="shared" ref="D641:E641" si="182">IF(D639&gt;=D640,D639-D640,0)</f>
        <v>253314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286382.99999999907</v>
      </c>
      <c r="F642" s="54" t="str">
        <f t="shared" si="119"/>
        <v>-</v>
      </c>
    </row>
    <row r="643" spans="1:6" ht="24" x14ac:dyDescent="0.2">
      <c r="A643" s="62" t="s">
        <v>1280</v>
      </c>
      <c r="B643" s="87" t="s">
        <v>1281</v>
      </c>
      <c r="C643" s="63" t="s">
        <v>1280</v>
      </c>
      <c r="D643" s="53">
        <f t="shared" ref="D643:E643" si="184">IF(D416-D417+D637-D638&gt;=0,D416-D417+D637-D638,0)</f>
        <v>0</v>
      </c>
      <c r="E643" s="53">
        <f t="shared" si="184"/>
        <v>374167.93</v>
      </c>
      <c r="F643" s="54" t="str">
        <f t="shared" si="119"/>
        <v>-</v>
      </c>
    </row>
    <row r="644" spans="1:6" ht="24" x14ac:dyDescent="0.2">
      <c r="A644" s="62" t="s">
        <v>1282</v>
      </c>
      <c r="B644" s="87" t="s">
        <v>1283</v>
      </c>
      <c r="C644" s="63" t="s">
        <v>1282</v>
      </c>
      <c r="D644" s="53">
        <f t="shared" ref="D644:E644" si="185">IF(D417-D416+D638-D637&gt;=0,D417-D416+D638-D637,0)</f>
        <v>208135</v>
      </c>
      <c r="E644" s="53">
        <f t="shared" si="185"/>
        <v>0</v>
      </c>
      <c r="F644" s="54">
        <f t="shared" si="119"/>
        <v>0</v>
      </c>
    </row>
    <row r="645" spans="1:6" ht="24" x14ac:dyDescent="0.2">
      <c r="A645" s="55" t="s">
        <v>605</v>
      </c>
      <c r="B645" s="87" t="s">
        <v>1284</v>
      </c>
      <c r="C645" s="52" t="s">
        <v>1285</v>
      </c>
      <c r="D645" s="53">
        <f t="shared" ref="D645:E645" si="186">IF(D641+D643-D642-D644&gt;=0,D641+D643-D642-D644,0)</f>
        <v>45179</v>
      </c>
      <c r="E645" s="53">
        <f t="shared" si="186"/>
        <v>87784.930000000924</v>
      </c>
      <c r="F645" s="54">
        <f t="shared" si="119"/>
        <v>194.30472122003789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260382</v>
      </c>
      <c r="E647" s="245">
        <v>292482.03999999998</v>
      </c>
      <c r="F647" s="59">
        <f t="shared" si="119"/>
        <v>112.3280564708774</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38340</v>
      </c>
      <c r="E649" s="244">
        <v>48760.18</v>
      </c>
      <c r="F649" s="54">
        <f t="shared" ref="F649:F724" si="188">IF(D649&lt;&gt;0,IF(E649/D649&gt;=100,"&gt;&gt;100",E649/D649*100),"-")</f>
        <v>127.17835159102763</v>
      </c>
    </row>
    <row r="650" spans="1:6" ht="12.75" customHeight="1" x14ac:dyDescent="0.2">
      <c r="A650" s="55" t="s">
        <v>1293</v>
      </c>
      <c r="B650" s="87" t="s">
        <v>1294</v>
      </c>
      <c r="C650" s="52" t="s">
        <v>1293</v>
      </c>
      <c r="D650" s="244">
        <v>4316608</v>
      </c>
      <c r="E650" s="244">
        <v>5037417.04</v>
      </c>
      <c r="F650" s="54">
        <f t="shared" si="188"/>
        <v>116.69850586386347</v>
      </c>
    </row>
    <row r="651" spans="1:6" ht="12.75" customHeight="1" x14ac:dyDescent="0.2">
      <c r="A651" s="55" t="s">
        <v>1295</v>
      </c>
      <c r="B651" s="87" t="s">
        <v>1296</v>
      </c>
      <c r="C651" s="52" t="s">
        <v>1295</v>
      </c>
      <c r="D651" s="244">
        <v>4306187</v>
      </c>
      <c r="E651" s="244">
        <v>4961600.7</v>
      </c>
      <c r="F651" s="54">
        <f t="shared" si="188"/>
        <v>115.22027956519307</v>
      </c>
    </row>
    <row r="652" spans="1:6" ht="24" x14ac:dyDescent="0.2">
      <c r="A652" s="55">
        <v>11</v>
      </c>
      <c r="B652" s="87" t="s">
        <v>1297</v>
      </c>
      <c r="C652" s="52" t="s">
        <v>1298</v>
      </c>
      <c r="D652" s="53">
        <f t="shared" ref="D652:E652" si="189">+D649+D650-D651</f>
        <v>48761</v>
      </c>
      <c r="E652" s="53">
        <f t="shared" si="189"/>
        <v>124576.51999999955</v>
      </c>
      <c r="F652" s="54">
        <f t="shared" si="188"/>
        <v>255.48393183076547</v>
      </c>
    </row>
    <row r="653" spans="1:6" ht="24" x14ac:dyDescent="0.2">
      <c r="A653" s="55" t="s">
        <v>605</v>
      </c>
      <c r="B653" s="87" t="s">
        <v>1299</v>
      </c>
      <c r="C653" s="52" t="s">
        <v>1300</v>
      </c>
      <c r="D653" s="265"/>
      <c r="E653" s="265"/>
      <c r="F653" s="54" t="str">
        <f t="shared" si="188"/>
        <v>-</v>
      </c>
    </row>
    <row r="654" spans="1:6" ht="24" x14ac:dyDescent="0.2">
      <c r="A654" s="55" t="s">
        <v>605</v>
      </c>
      <c r="B654" s="87" t="s">
        <v>1301</v>
      </c>
      <c r="C654" s="52" t="s">
        <v>1302</v>
      </c>
      <c r="D654" s="265">
        <v>24</v>
      </c>
      <c r="E654" s="265">
        <v>26</v>
      </c>
      <c r="F654" s="54">
        <f t="shared" si="188"/>
        <v>108.33333333333333</v>
      </c>
    </row>
    <row r="655" spans="1:6" ht="12.75" customHeight="1" x14ac:dyDescent="0.2">
      <c r="A655" s="55" t="s">
        <v>605</v>
      </c>
      <c r="B655" s="87" t="s">
        <v>1303</v>
      </c>
      <c r="C655" s="52" t="s">
        <v>1304</v>
      </c>
      <c r="D655" s="265"/>
      <c r="E655" s="265"/>
      <c r="F655" s="54" t="str">
        <f t="shared" si="188"/>
        <v>-</v>
      </c>
    </row>
    <row r="656" spans="1:6" ht="12.75" customHeight="1" x14ac:dyDescent="0.2">
      <c r="A656" s="55" t="s">
        <v>605</v>
      </c>
      <c r="B656" s="87" t="s">
        <v>1305</v>
      </c>
      <c r="C656" s="52" t="s">
        <v>1306</v>
      </c>
      <c r="D656" s="265">
        <v>24</v>
      </c>
      <c r="E656" s="265">
        <v>26</v>
      </c>
      <c r="F656" s="54">
        <f t="shared" si="188"/>
        <v>108.33333333333333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v>58028</v>
      </c>
      <c r="E664" s="244">
        <v>62900</v>
      </c>
      <c r="F664" s="54">
        <f t="shared" si="188"/>
        <v>108.39594678431101</v>
      </c>
    </row>
    <row r="665" spans="1:6" ht="12.75" customHeight="1" x14ac:dyDescent="0.2">
      <c r="A665" s="55">
        <v>63321</v>
      </c>
      <c r="B665" s="87" t="s">
        <v>1324</v>
      </c>
      <c r="C665" s="52" t="s">
        <v>1325</v>
      </c>
      <c r="D665" s="244">
        <v>45852</v>
      </c>
      <c r="E665" s="244">
        <v>30895.5</v>
      </c>
      <c r="F665" s="54">
        <f t="shared" si="188"/>
        <v>67.380921224810265</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3461018</v>
      </c>
      <c r="E675" s="244">
        <v>3356666.25</v>
      </c>
      <c r="F675" s="54">
        <f t="shared" si="188"/>
        <v>96.984940557951447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14060</v>
      </c>
      <c r="E716" s="244">
        <v>17118.759999999998</v>
      </c>
      <c r="F716" s="54">
        <f t="shared" si="188"/>
        <v>121.75504978662872</v>
      </c>
    </row>
    <row r="717" spans="1:6" ht="12.75" customHeight="1" x14ac:dyDescent="0.2">
      <c r="A717" s="55">
        <v>31215</v>
      </c>
      <c r="B717" s="87" t="s">
        <v>1410</v>
      </c>
      <c r="C717" s="52" t="s">
        <v>1411</v>
      </c>
      <c r="D717" s="244"/>
      <c r="E717" s="244"/>
      <c r="F717" s="54" t="str">
        <f t="shared" si="188"/>
        <v>-</v>
      </c>
    </row>
    <row r="718" spans="1:6" ht="12.75" customHeight="1" x14ac:dyDescent="0.2">
      <c r="A718" s="55">
        <v>32121</v>
      </c>
      <c r="B718" s="87" t="s">
        <v>1412</v>
      </c>
      <c r="C718" s="52" t="s">
        <v>1413</v>
      </c>
      <c r="D718" s="244">
        <v>105044</v>
      </c>
      <c r="E718" s="244">
        <v>156237.39000000001</v>
      </c>
      <c r="F718" s="54">
        <f t="shared" si="188"/>
        <v>148.73518715966645</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20303</v>
      </c>
      <c r="E722" s="244">
        <v>33641.269999999997</v>
      </c>
      <c r="F722" s="54">
        <f t="shared" si="188"/>
        <v>165.696054770231</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v>201939</v>
      </c>
      <c r="E824" s="244">
        <v>231691.32</v>
      </c>
      <c r="F824" s="54">
        <f t="shared" si="190"/>
        <v>114.73332045815816</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46" sqref="E24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7"/>
      <c r="B1" s="298"/>
      <c r="C1" s="297"/>
      <c r="D1" s="299"/>
      <c r="E1" s="299"/>
      <c r="F1" s="299"/>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0" t="s">
        <v>49</v>
      </c>
      <c r="B3" s="301" t="s">
        <v>41</v>
      </c>
      <c r="C3" s="302" t="s">
        <v>42</v>
      </c>
      <c r="D3" s="303" t="s">
        <v>1963</v>
      </c>
      <c r="E3" s="301" t="s">
        <v>1964</v>
      </c>
      <c r="F3" s="304" t="s">
        <v>52</v>
      </c>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5"/>
      <c r="D5" s="306"/>
      <c r="E5" s="306"/>
      <c r="F5" s="307"/>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2186346</v>
      </c>
      <c r="E6" s="231">
        <f t="shared" si="0"/>
        <v>2746718.27</v>
      </c>
      <c r="F6" s="232">
        <f t="shared" ref="F6:F260" si="1">IF(D6&gt;0,IF(E6/D6&gt;=100,"&gt;&gt;100",E6/D6*100),"-")</f>
        <v>125.63053926505685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1877203</v>
      </c>
      <c r="E7" s="106">
        <f t="shared" si="2"/>
        <v>2329659.71</v>
      </c>
      <c r="F7" s="95">
        <f t="shared" si="1"/>
        <v>124.10270546126338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1875238</v>
      </c>
      <c r="E12" s="106">
        <f t="shared" si="3"/>
        <v>2327694.6</v>
      </c>
      <c r="F12" s="95">
        <f t="shared" si="1"/>
        <v>124.12795602478192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197042</v>
      </c>
      <c r="E13" s="106">
        <f t="shared" si="4"/>
        <v>628949.17999999993</v>
      </c>
      <c r="F13" s="95">
        <f t="shared" si="1"/>
        <v>319.19549131657209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197042</v>
      </c>
      <c r="E15" s="249">
        <v>377666.5</v>
      </c>
      <c r="F15" s="95">
        <f t="shared" si="1"/>
        <v>191.66802001603719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0</v>
      </c>
      <c r="E17" s="249">
        <v>251282.68</v>
      </c>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1404309</v>
      </c>
      <c r="E19" s="106">
        <f t="shared" si="5"/>
        <v>1383668.29</v>
      </c>
      <c r="F19" s="95">
        <f t="shared" si="1"/>
        <v>98.53018744450118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558650</v>
      </c>
      <c r="E20" s="249">
        <v>558649.68999999994</v>
      </c>
      <c r="F20" s="95">
        <f t="shared" si="1"/>
        <v>99.999944509084386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25053</v>
      </c>
      <c r="E21" s="249">
        <v>25052.880000000001</v>
      </c>
      <c r="F21" s="95">
        <f t="shared" si="1"/>
        <v>99.999521015447257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1166475</v>
      </c>
      <c r="E22" s="249">
        <v>1166474.8899999999</v>
      </c>
      <c r="F22" s="95">
        <f t="shared" si="1"/>
        <v>99.99999056987933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52273</v>
      </c>
      <c r="E25" s="249">
        <v>52272.82</v>
      </c>
      <c r="F25" s="95">
        <f t="shared" si="1"/>
        <v>99.999655653970493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366694</v>
      </c>
      <c r="E26" s="249">
        <v>366693.95</v>
      </c>
      <c r="F26" s="95">
        <f t="shared" si="1"/>
        <v>99.999986364652813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764836</v>
      </c>
      <c r="E28" s="249">
        <v>785475.94</v>
      </c>
      <c r="F28" s="95">
        <f t="shared" si="1"/>
        <v>102.69860989806965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273887</v>
      </c>
      <c r="E35" s="106">
        <f t="shared" si="7"/>
        <v>315077.13</v>
      </c>
      <c r="F35" s="95">
        <f t="shared" si="1"/>
        <v>115.03909641567506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273887</v>
      </c>
      <c r="E36" s="249">
        <v>315077.13</v>
      </c>
      <c r="F36" s="95">
        <f t="shared" si="1"/>
        <v>115.03909641567506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1965</v>
      </c>
      <c r="E52" s="106">
        <f t="shared" si="10"/>
        <v>1965.109999999986</v>
      </c>
      <c r="F52" s="95">
        <f t="shared" si="1"/>
        <v>100.00559796437587</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1965</v>
      </c>
      <c r="E53" s="249">
        <v>1965.11</v>
      </c>
      <c r="F53" s="95">
        <f t="shared" si="1"/>
        <v>100.00559796437658</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461247</v>
      </c>
      <c r="E54" s="249">
        <v>467454.51</v>
      </c>
      <c r="F54" s="95">
        <f t="shared" si="1"/>
        <v>101.3458103792545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461247</v>
      </c>
      <c r="E55" s="249">
        <v>467454.51</v>
      </c>
      <c r="F55" s="95">
        <f t="shared" si="1"/>
        <v>101.3458103792545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309143</v>
      </c>
      <c r="E68" s="106">
        <f t="shared" si="13"/>
        <v>417058.56</v>
      </c>
      <c r="F68" s="95">
        <f t="shared" si="1"/>
        <v>134.90797462662908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48761</v>
      </c>
      <c r="E69" s="106">
        <f t="shared" si="14"/>
        <v>124576.52</v>
      </c>
      <c r="F69" s="95">
        <f t="shared" si="1"/>
        <v>255.48393183076641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48761</v>
      </c>
      <c r="E70" s="106">
        <f t="shared" si="15"/>
        <v>124576.52</v>
      </c>
      <c r="F70" s="95">
        <f t="shared" si="1"/>
        <v>255.48393183076641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48761</v>
      </c>
      <c r="E72" s="249">
        <v>124576.52</v>
      </c>
      <c r="F72" s="95">
        <f t="shared" si="1"/>
        <v>255.48393183076641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260382</v>
      </c>
      <c r="E170" s="106">
        <f t="shared" si="29"/>
        <v>292482.03999999998</v>
      </c>
      <c r="F170" s="95">
        <f t="shared" si="1"/>
        <v>112.3280564708774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260382</v>
      </c>
      <c r="E171" s="249">
        <v>292482.03999999998</v>
      </c>
      <c r="F171" s="95">
        <f t="shared" si="1"/>
        <v>112.3280564708774</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2186346</v>
      </c>
      <c r="E175" s="106">
        <f t="shared" si="30"/>
        <v>2746718.27</v>
      </c>
      <c r="F175" s="95">
        <f t="shared" si="1"/>
        <v>125.63053926505685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289992</v>
      </c>
      <c r="E176" s="106">
        <f t="shared" si="31"/>
        <v>323724.07999999996</v>
      </c>
      <c r="F176" s="95">
        <f t="shared" si="1"/>
        <v>111.63207260889953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287474</v>
      </c>
      <c r="E177" s="106">
        <f t="shared" si="32"/>
        <v>236205.87999999998</v>
      </c>
      <c r="F177" s="95">
        <f t="shared" si="1"/>
        <v>82.16599762065438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207909</v>
      </c>
      <c r="E178" s="249">
        <v>189509</v>
      </c>
      <c r="F178" s="95">
        <f t="shared" si="1"/>
        <v>91.14997426758822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48341</v>
      </c>
      <c r="E179" s="249">
        <v>32404</v>
      </c>
      <c r="F179" s="95">
        <f t="shared" si="1"/>
        <v>67.032125938644214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875</v>
      </c>
      <c r="E180" s="106">
        <f t="shared" si="33"/>
        <v>406.58</v>
      </c>
      <c r="F180" s="95">
        <f t="shared" si="1"/>
        <v>46.466285714285711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875</v>
      </c>
      <c r="E183" s="249">
        <v>406.58</v>
      </c>
      <c r="F183" s="95">
        <f t="shared" si="1"/>
        <v>46.466285714285711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23425</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6924</v>
      </c>
      <c r="E188" s="249">
        <v>13886.3</v>
      </c>
      <c r="F188" s="95">
        <f t="shared" si="1"/>
        <v>200.553148469093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2518</v>
      </c>
      <c r="E189" s="249">
        <v>87518.2</v>
      </c>
      <c r="F189" s="95">
        <f t="shared" si="1"/>
        <v>3475.7029388403494</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1896354</v>
      </c>
      <c r="E237" s="106">
        <f t="shared" si="41"/>
        <v>2422994.19</v>
      </c>
      <c r="F237" s="95">
        <f t="shared" si="1"/>
        <v>127.77119620070935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1845214</v>
      </c>
      <c r="E238" s="106">
        <f t="shared" si="42"/>
        <v>2329659.71</v>
      </c>
      <c r="F238" s="95">
        <f t="shared" si="1"/>
        <v>126.25417485451551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1845214</v>
      </c>
      <c r="E239" s="106">
        <f t="shared" si="43"/>
        <v>2329659.71</v>
      </c>
      <c r="F239" s="95">
        <f t="shared" si="1"/>
        <v>126.25417485451551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1672011</v>
      </c>
      <c r="E240" s="249">
        <v>2156456.35</v>
      </c>
      <c r="F240" s="95">
        <f t="shared" si="1"/>
        <v>128.97381356940832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173203</v>
      </c>
      <c r="E241" s="249">
        <v>173203.36</v>
      </c>
      <c r="F241" s="95">
        <f t="shared" si="1"/>
        <v>100.00020784859385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45179</v>
      </c>
      <c r="E245" s="106">
        <f t="shared" si="45"/>
        <v>87784.93</v>
      </c>
      <c r="F245" s="95">
        <f t="shared" si="1"/>
        <v>194.30472122003584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728078</v>
      </c>
      <c r="E246" s="106">
        <f t="shared" si="46"/>
        <v>475191.93</v>
      </c>
      <c r="F246" s="95">
        <f t="shared" si="1"/>
        <v>65.266623905680433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728078</v>
      </c>
      <c r="E247" s="249">
        <v>475191.93</v>
      </c>
      <c r="F247" s="95">
        <f t="shared" si="1"/>
        <v>65.266623905680433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682899</v>
      </c>
      <c r="E250" s="106">
        <f t="shared" si="47"/>
        <v>387407</v>
      </c>
      <c r="F250" s="95">
        <f t="shared" si="1"/>
        <v>56.729765309364936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682899</v>
      </c>
      <c r="E252" s="249">
        <v>387407</v>
      </c>
      <c r="F252" s="95">
        <f t="shared" si="1"/>
        <v>56.729765309364936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5961</v>
      </c>
      <c r="E255" s="249">
        <v>5549.55</v>
      </c>
      <c r="F255" s="95">
        <f t="shared" si="1"/>
        <v>93.097634625062909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90630</v>
      </c>
      <c r="E259" s="106">
        <f t="shared" si="49"/>
        <v>90629.98</v>
      </c>
      <c r="F259" s="95">
        <f t="shared" si="1"/>
        <v>99.999977932252008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90630</v>
      </c>
      <c r="E260" s="250">
        <v>90629.98</v>
      </c>
      <c r="F260" s="99">
        <f t="shared" si="1"/>
        <v>99.999977932252008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18500</v>
      </c>
      <c r="E287" s="249">
        <v>43723.839999999997</v>
      </c>
      <c r="F287" s="95">
        <f t="shared" si="50"/>
        <v>236.34508108108108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268974</v>
      </c>
      <c r="E288" s="249">
        <v>192482.04</v>
      </c>
      <c r="F288" s="95">
        <f t="shared" si="50"/>
        <v>71.561578442526041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2518</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87518.2</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500</v>
      </c>
      <c r="E298" s="249">
        <v>500</v>
      </c>
      <c r="F298" s="95">
        <f t="shared" si="50"/>
        <v>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7424</v>
      </c>
      <c r="E302" s="249">
        <v>10988.08</v>
      </c>
      <c r="F302" s="95">
        <f t="shared" si="50"/>
        <v>148.00754310344828</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2"/>
      <c r="B1" s="293"/>
      <c r="C1" s="292"/>
      <c r="D1" s="294"/>
      <c r="E1" s="294"/>
      <c r="F1" s="295"/>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2" t="s">
        <v>2533</v>
      </c>
      <c r="B3" s="283" t="s">
        <v>41</v>
      </c>
      <c r="C3" s="284" t="s">
        <v>42</v>
      </c>
      <c r="D3" s="283" t="s">
        <v>50</v>
      </c>
      <c r="E3" s="283" t="s">
        <v>51</v>
      </c>
      <c r="F3" s="285"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6">
        <v>1</v>
      </c>
      <c r="B4" s="287">
        <v>2</v>
      </c>
      <c r="C4" s="288" t="s">
        <v>53</v>
      </c>
      <c r="D4" s="288">
        <v>4</v>
      </c>
      <c r="E4" s="296">
        <v>5</v>
      </c>
      <c r="F4" s="289">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4055671</v>
      </c>
      <c r="E114" s="83">
        <f t="shared" si="22"/>
        <v>5252566.0599999996</v>
      </c>
      <c r="F114" s="65">
        <f t="shared" si="1"/>
        <v>129.51164086041496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4055671</v>
      </c>
      <c r="E115" s="83">
        <f t="shared" si="23"/>
        <v>5252566.0599999996</v>
      </c>
      <c r="F115" s="65">
        <f t="shared" si="1"/>
        <v>129.51164086041496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4055671</v>
      </c>
      <c r="E117" s="251">
        <v>5252566.0599999996</v>
      </c>
      <c r="F117" s="65">
        <f t="shared" si="1"/>
        <v>129.51164086041496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4055671</v>
      </c>
      <c r="E141" s="108">
        <f t="shared" si="28"/>
        <v>5252566.0599999996</v>
      </c>
      <c r="F141" s="84">
        <f t="shared" si="1"/>
        <v>129.51164086041496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3" workbookViewId="0">
      <selection activeCell="D49" sqref="D4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9"/>
      <c r="B1" s="280"/>
      <c r="C1" s="279"/>
      <c r="D1" s="281"/>
      <c r="E1" s="281"/>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2" t="s">
        <v>1942</v>
      </c>
      <c r="B3" s="283" t="s">
        <v>41</v>
      </c>
      <c r="C3" s="284" t="s">
        <v>42</v>
      </c>
      <c r="D3" s="283" t="s">
        <v>2786</v>
      </c>
      <c r="E3" s="285"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6">
        <v>1</v>
      </c>
      <c r="B4" s="287">
        <v>2</v>
      </c>
      <c r="C4" s="288" t="s">
        <v>53</v>
      </c>
      <c r="D4" s="288">
        <v>4</v>
      </c>
      <c r="E4" s="289">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1">
        <v>0</v>
      </c>
      <c r="E14" s="253">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v>0</v>
      </c>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0</v>
      </c>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4">
        <v>0</v>
      </c>
      <c r="E48" s="255">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B34" sqref="B3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0"/>
      <c r="B1" s="280"/>
      <c r="C1" s="290"/>
      <c r="D1" s="281"/>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2" t="s">
        <v>1942</v>
      </c>
      <c r="B3" s="283" t="s">
        <v>41</v>
      </c>
      <c r="C3" s="284" t="s">
        <v>42</v>
      </c>
      <c r="D3" s="285" t="s">
        <v>2857</v>
      </c>
      <c r="E3" s="241"/>
      <c r="F3" s="241"/>
      <c r="G3" s="241"/>
      <c r="H3" s="241"/>
      <c r="I3" s="241"/>
      <c r="J3" s="241"/>
      <c r="K3" s="241"/>
      <c r="L3" s="241"/>
      <c r="M3" s="241"/>
      <c r="N3" s="241"/>
      <c r="O3" s="241"/>
      <c r="P3" s="241"/>
      <c r="Q3" s="241"/>
      <c r="R3" s="241"/>
      <c r="S3" s="241"/>
      <c r="T3" s="241"/>
      <c r="U3" s="241"/>
    </row>
    <row r="4" spans="1:24" s="243" customFormat="1" ht="12" x14ac:dyDescent="0.2">
      <c r="A4" s="286">
        <v>1</v>
      </c>
      <c r="B4" s="287">
        <v>2</v>
      </c>
      <c r="C4" s="287" t="s">
        <v>53</v>
      </c>
      <c r="D4" s="291">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6">
        <v>486942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4754328.6399999997</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7"/>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4281231.3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7">
        <v>3051548.44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7">
        <v>978492.78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7">
        <v>3706.68</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7">
        <v>0</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7">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7">
        <v>231691.32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7">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7">
        <v>15792.08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7">
        <v>473097.34</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7">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7">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7">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7">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7">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4858577.59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7"/>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4470480.25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7">
        <v>3240797.39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7">
        <v>978492.78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7">
        <v>3706.68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7">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7">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7">
        <v>231691.32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7">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7">
        <v>15792.08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7">
        <v>388097.34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7">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7">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7">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7">
        <v>0</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7">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382693.04999999981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90211.01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7"/>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7"/>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7"/>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7"/>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90211.01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5211.01</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7">
        <v>5211.01</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7"/>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7"/>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7"/>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7"/>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7"/>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7"/>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7"/>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85000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7">
        <v>85000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7"/>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7"/>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7"/>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7"/>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7"/>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7"/>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7"/>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7"/>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7"/>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7"/>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7"/>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7"/>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7"/>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7"/>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7"/>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7"/>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7"/>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7"/>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7"/>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7"/>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7"/>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7"/>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7"/>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7"/>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7"/>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7"/>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7"/>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7"/>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7"/>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7"/>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7"/>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7"/>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292482.03999999998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7">
        <v>292482.03999999998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7"/>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7"/>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8"/>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21246</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1"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1"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3220</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70" t="s">
        <v>3385</v>
      </c>
      <c r="B48" s="380" t="s">
        <v>3386</v>
      </c>
      <c r="C48" s="379"/>
      <c r="D48" s="4"/>
      <c r="E48" s="4"/>
      <c r="F48" s="4"/>
      <c r="G48" s="4"/>
      <c r="H48" s="4"/>
      <c r="I48" s="4"/>
      <c r="J48" s="4"/>
      <c r="K48" s="4"/>
      <c r="L48" s="4"/>
      <c r="M48" s="4"/>
      <c r="N48" s="4"/>
      <c r="O48" s="4"/>
      <c r="P48" s="4"/>
      <c r="Q48" s="4"/>
    </row>
    <row r="49" spans="1:17" ht="34.5" customHeight="1" x14ac:dyDescent="0.2">
      <c r="A49" s="270" t="s">
        <v>3387</v>
      </c>
      <c r="B49" s="378" t="s">
        <v>3388</v>
      </c>
      <c r="C49" s="379"/>
      <c r="D49" s="4"/>
      <c r="E49" s="4"/>
      <c r="F49" s="4"/>
      <c r="G49" s="4"/>
      <c r="H49" s="4"/>
      <c r="I49" s="4"/>
      <c r="J49" s="4"/>
      <c r="K49" s="4"/>
      <c r="L49" s="4"/>
      <c r="M49" s="4"/>
      <c r="N49" s="4"/>
      <c r="O49" s="4"/>
      <c r="P49" s="4"/>
      <c r="Q49" s="4"/>
    </row>
    <row r="50" spans="1:17" ht="34.5" customHeight="1" x14ac:dyDescent="0.2">
      <c r="A50" s="270" t="s">
        <v>3389</v>
      </c>
      <c r="B50" s="378" t="s">
        <v>3390</v>
      </c>
      <c r="C50" s="379"/>
      <c r="D50" s="4"/>
      <c r="E50" s="4"/>
      <c r="F50" s="4"/>
      <c r="G50" s="4"/>
      <c r="H50" s="4"/>
      <c r="I50" s="4"/>
      <c r="J50" s="4"/>
      <c r="K50" s="4"/>
      <c r="L50" s="4"/>
      <c r="M50" s="4"/>
      <c r="N50" s="4"/>
      <c r="O50" s="4"/>
      <c r="P50" s="4"/>
      <c r="Q50" s="4"/>
    </row>
    <row r="51" spans="1:17" ht="31.5" customHeight="1" x14ac:dyDescent="0.2">
      <c r="A51" s="312"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2023-01-27T07:38:51Z</cp:lastPrinted>
  <dcterms:created xsi:type="dcterms:W3CDTF">2022-04-01T05:14:30Z</dcterms:created>
  <dcterms:modified xsi:type="dcterms:W3CDTF">2023-01-27T09:50:30Z</dcterms:modified>
</cp:coreProperties>
</file>